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8850" activeTab="5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total" sheetId="6" r:id="rId6"/>
  </sheets>
  <definedNames>
    <definedName name="_xlnm.Print_Area" localSheetId="5">'total'!$A$1:$L$71</definedName>
    <definedName name="_xlnm.Print_Area" localSheetId="0">'year 1'!$A$1:$U$66</definedName>
    <definedName name="_xlnm.Print_Area" localSheetId="1">'year 2'!$A$1:$U$66</definedName>
    <definedName name="_xlnm.Print_Area" localSheetId="2">'year 3'!$A$1:$W$66</definedName>
    <definedName name="_xlnm.Print_Area" localSheetId="3">'year 4'!$A$1:$U$66</definedName>
    <definedName name="_xlnm.Print_Area" localSheetId="4">'year 5'!$A$1:$U$66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per credit hour rate eff T1 2009/2010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R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per credit hour rate eff T1 2009/2010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R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per credit hour rate eff T1 2009/2010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R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per credit hour rate eff T1 2009/2010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R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per credit hour rate eff T1 2009/2010</t>
        </r>
      </text>
    </comment>
  </commentList>
</comments>
</file>

<file path=xl/sharedStrings.xml><?xml version="1.0" encoding="utf-8"?>
<sst xmlns="http://schemas.openxmlformats.org/spreadsheetml/2006/main" count="783" uniqueCount="133">
  <si>
    <t>Proposal Title:</t>
  </si>
  <si>
    <t>Funds Requested</t>
  </si>
  <si>
    <t>On-Term</t>
  </si>
  <si>
    <t>Off-Term</t>
  </si>
  <si>
    <t>Overload</t>
  </si>
  <si>
    <t>Total Funds</t>
  </si>
  <si>
    <t>Requested</t>
  </si>
  <si>
    <t>1.</t>
  </si>
  <si>
    <t>2.</t>
  </si>
  <si>
    <t>3.</t>
  </si>
  <si>
    <t>4.</t>
  </si>
  <si>
    <t>A.</t>
  </si>
  <si>
    <t>5.</t>
  </si>
  <si>
    <t>(       ) Total Senior Personnel (1-4)</t>
  </si>
  <si>
    <t>B.</t>
  </si>
  <si>
    <t>Other Personnel (Show numbers in brackets)</t>
  </si>
  <si>
    <t>6.</t>
  </si>
  <si>
    <t>(       ) Postdoctoral Associates</t>
  </si>
  <si>
    <t>(       ) Graduate Students</t>
  </si>
  <si>
    <t>(       ) Undergraduate Students</t>
  </si>
  <si>
    <t>(       ) Secretarial - Clerical</t>
  </si>
  <si>
    <t>(       ) Other</t>
  </si>
  <si>
    <t>TOTAL SALARIES AND WAGES (A + B)</t>
  </si>
  <si>
    <t>C.</t>
  </si>
  <si>
    <t>D.</t>
  </si>
  <si>
    <t>Equipment &amp; Permanent Property  (from worksheet B)</t>
  </si>
  <si>
    <t>(A.5. Show number in brackets)</t>
  </si>
  <si>
    <t xml:space="preserve"> Associates.  List each separately with name and title. (from worksheet A)</t>
  </si>
  <si>
    <t>E.</t>
  </si>
  <si>
    <t>Travel</t>
  </si>
  <si>
    <t>F.</t>
  </si>
  <si>
    <t>Other Direct Costs</t>
  </si>
  <si>
    <t>Publication/Documentation/Dissemination</t>
  </si>
  <si>
    <t>Consultant Services</t>
  </si>
  <si>
    <t>Computer Services</t>
  </si>
  <si>
    <t>Contracts/Subcontracts</t>
  </si>
  <si>
    <t>Tuition Remission</t>
  </si>
  <si>
    <t>7.</t>
  </si>
  <si>
    <t>Other Costs (from worksheet C)</t>
  </si>
  <si>
    <t xml:space="preserve">TOTAL OTHER COSTS (F.1. through F.7.) </t>
  </si>
  <si>
    <t>G.</t>
  </si>
  <si>
    <t>TOTAL DIRECT COSTS</t>
  </si>
  <si>
    <t>H.</t>
  </si>
  <si>
    <t>I.</t>
  </si>
  <si>
    <t>TOTAL DIRECT AND INDIRECT COSTS</t>
  </si>
  <si>
    <t>L.</t>
  </si>
  <si>
    <t>UDM Match (from worksheet D)</t>
  </si>
  <si>
    <t>M.</t>
  </si>
  <si>
    <t>Match from Other Source (Identify Source and Amount)</t>
  </si>
  <si>
    <t>(1)</t>
  </si>
  <si>
    <t>(3)</t>
  </si>
  <si>
    <t>______________________________________________</t>
  </si>
  <si>
    <t xml:space="preserve">   __________</t>
  </si>
  <si>
    <t xml:space="preserve">Year:  </t>
  </si>
  <si>
    <t>TOTAL</t>
  </si>
  <si>
    <t>Salary</t>
  </si>
  <si>
    <t>PI/Co-PI Name</t>
  </si>
  <si>
    <t>Funds Requestd</t>
  </si>
  <si>
    <t>Item Description</t>
  </si>
  <si>
    <t>$</t>
  </si>
  <si>
    <t>Worksheet C:  Other Costs</t>
  </si>
  <si>
    <t>Match Description</t>
  </si>
  <si>
    <t>Budget Account Number</t>
  </si>
  <si>
    <t xml:space="preserve">  (2)   _______________________________________________</t>
  </si>
  <si>
    <t xml:space="preserve">   Date</t>
  </si>
  <si>
    <t>Budget Year 2</t>
  </si>
  <si>
    <t>Budget Year 1</t>
  </si>
  <si>
    <t>Budget Year 3</t>
  </si>
  <si>
    <t>Budget Year 4</t>
  </si>
  <si>
    <t>Budget Year 5</t>
  </si>
  <si>
    <t>12.</t>
  </si>
  <si>
    <t xml:space="preserve">                               Internal Summary Form for Proposal Review and Approval</t>
  </si>
  <si>
    <t xml:space="preserve">J.  </t>
  </si>
  <si>
    <t>K.</t>
  </si>
  <si>
    <t xml:space="preserve">AMOUNT REQUESTED FROM SPONSOR ( I ) </t>
  </si>
  <si>
    <t>Total Amount of This Request ( J )  or ( J + K ) or ( J +K +L )</t>
  </si>
  <si>
    <t>Base Annual</t>
  </si>
  <si>
    <t>Senior Personnel:  PI/PD, Co-PIs, Faculty and Other Senior</t>
  </si>
  <si>
    <t>(      ) Other Professionals (Technician, Programmer, etc.)</t>
  </si>
  <si>
    <t>Fringe Benefits (Full-Time 34% Part-Time 8.5%)</t>
  </si>
  <si>
    <t>Materials and Supplies</t>
  </si>
  <si>
    <t>8.</t>
  </si>
  <si>
    <t>9.</t>
  </si>
  <si>
    <t>11.</t>
  </si>
  <si>
    <t>10.</t>
  </si>
  <si>
    <t># Person Months</t>
  </si>
  <si>
    <t xml:space="preserve">     TOTAL SALARIES, WAGES AND FRINGE BENEFITS (A + B + C)</t>
  </si>
  <si>
    <t>(       ) Other Professionals (Technician, Programmer, etc.)</t>
  </si>
  <si>
    <t>Worksheet B:  Equipment &amp; Property (Cost &gt; $5000)*</t>
  </si>
  <si>
    <t>*  Items whose cost does not exceed $5000 should be included as Materials and Supplies</t>
  </si>
  <si>
    <t xml:space="preserve">Tuition Remission </t>
  </si>
  <si>
    <t># Hrs:</t>
  </si>
  <si>
    <t xml:space="preserve">Worksheet A:  Personnel  </t>
  </si>
  <si>
    <t xml:space="preserve">Materials and Supplies </t>
  </si>
  <si>
    <t>Fund</t>
  </si>
  <si>
    <t>Org</t>
  </si>
  <si>
    <t>Account</t>
  </si>
  <si>
    <t>Program</t>
  </si>
  <si>
    <r>
      <t xml:space="preserve">12.  </t>
    </r>
    <r>
      <rPr>
        <b/>
        <sz val="13"/>
        <rFont val="Arial"/>
        <family val="2"/>
      </rPr>
      <t xml:space="preserve">Budget Summary </t>
    </r>
    <r>
      <rPr>
        <sz val="13"/>
        <rFont val="Arial"/>
        <family val="2"/>
      </rPr>
      <t>(Use year 1 - year 5 worksheets to detail each budget year.  Total page will show cumulative funds requested.)</t>
    </r>
  </si>
  <si>
    <t xml:space="preserve"> </t>
  </si>
  <si>
    <r>
      <t xml:space="preserve">12.  </t>
    </r>
    <r>
      <rPr>
        <b/>
        <sz val="13"/>
        <rFont val="Arial"/>
        <family val="2"/>
      </rPr>
      <t xml:space="preserve">Budget Summary </t>
    </r>
  </si>
  <si>
    <t>Complete Worksheets A-D before completing Budget Summary</t>
  </si>
  <si>
    <t>Tuition Rate Per Hour **</t>
  </si>
  <si>
    <t>** Current graduate and undergraduate tuition and fees can be found at http://www.udmercy.edu/apply/financial_aid/cost/index.htm In subsequent years, please add a 4% increase.</t>
  </si>
  <si>
    <t>CERTIFICATIONS (Upon obtaining the Dean's signature, these materials should be submitted to the OSPRA for further review).</t>
  </si>
  <si>
    <t>Department Chairperson</t>
  </si>
  <si>
    <t xml:space="preserve">         Dean</t>
  </si>
  <si>
    <t xml:space="preserve">  (4)   _______________________________________________</t>
  </si>
  <si>
    <t>(5)</t>
  </si>
  <si>
    <t>Include 3% salary increases in each subsequent year of the grant</t>
  </si>
  <si>
    <t>The following individuals hereby certify that this project is in keeping with the University's Policies and Procedures governing Sponsored Projects,</t>
  </si>
  <si>
    <t>that it conforms with all appropriate governmental regulations, that space and facilities necessary for the operation of this project are available,</t>
  </si>
  <si>
    <t>that necessary arrangements have been made for release time and that funds exist for all match requirements.</t>
  </si>
  <si>
    <t>(      ) Graduate Students</t>
  </si>
  <si>
    <t>Worksheet D:  Indirect Costs</t>
  </si>
  <si>
    <t>Federal Grant - Training (8% Modified Total Direct Costs)</t>
  </si>
  <si>
    <t>Other (Please Insert Manually)</t>
  </si>
  <si>
    <t>Indirect Costs (from worksheet D)</t>
  </si>
  <si>
    <t>Federal Grant - Research or Project (51.3% Salaries and Wages)</t>
  </si>
  <si>
    <t>Please click the radio button for the appropriate Indirect Cost Type</t>
  </si>
  <si>
    <t>Foundation Grant (XX% of Total Direct Costs)</t>
  </si>
  <si>
    <t>Indirect Costs (from Worksheet D)</t>
  </si>
  <si>
    <t xml:space="preserve">  (6)   ________________________________________</t>
  </si>
  <si>
    <t>Office for Sponsored Programs &amp; Research Act.</t>
  </si>
  <si>
    <t xml:space="preserve">         Institutional Advancement (CFR)</t>
  </si>
  <si>
    <t xml:space="preserve">         Provost and Vice President for Academic Affairs</t>
  </si>
  <si>
    <t>Budget Office</t>
  </si>
  <si>
    <t>*OSPRA needs to approve all public funding sources (i.e. federal, state, local units of government) and contractual agreements. Corporate and foundation philanthropic grants</t>
  </si>
  <si>
    <t>or gifts are approved by the CFR office in university advancement.</t>
  </si>
  <si>
    <r>
      <t xml:space="preserve">   __________        </t>
    </r>
    <r>
      <rPr>
        <u val="single"/>
        <sz val="13"/>
        <color indexed="10"/>
        <rFont val="Arial"/>
        <family val="2"/>
      </rPr>
      <t>*and/or</t>
    </r>
  </si>
  <si>
    <t>DM Match (from worksheet E)</t>
  </si>
  <si>
    <t>Rev. 6/10/2021</t>
  </si>
  <si>
    <t>Worksheet E:  Detroit Mercy Match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</si>
</sst>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  <numFmt numFmtId="166" formatCode="0.0%"/>
    <numFmt numFmtId="167" formatCode="0.0"/>
    <numFmt numFmtId="168" formatCode="0.000"/>
    <numFmt numFmtId="169" formatCode="&quot;$&quot;#,##0.00"/>
  </numFmts>
  <fonts count="53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u val="single"/>
      <sz val="13"/>
      <name val="Arial"/>
      <family val="2"/>
    </font>
    <font>
      <b/>
      <sz val="10"/>
      <name val="Arial"/>
      <family val="2"/>
    </font>
    <font>
      <u val="single"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0" borderId="0" xfId="0" applyFont="1" applyAlignment="1" quotePrefix="1">
      <alignment horizontal="right"/>
    </xf>
    <xf numFmtId="0" fontId="6" fillId="0" borderId="20" xfId="0" applyFont="1" applyBorder="1" applyAlignment="1">
      <alignment/>
    </xf>
    <xf numFmtId="37" fontId="6" fillId="0" borderId="20" xfId="0" applyNumberFormat="1" applyFont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20" xfId="0" applyFont="1" applyFill="1" applyBorder="1" applyAlignment="1">
      <alignment horizontal="center"/>
    </xf>
    <xf numFmtId="0" fontId="6" fillId="0" borderId="22" xfId="0" applyFont="1" applyFill="1" applyBorder="1" applyAlignment="1" quotePrefix="1">
      <alignment horizontal="right"/>
    </xf>
    <xf numFmtId="0" fontId="6" fillId="0" borderId="23" xfId="0" applyFont="1" applyBorder="1" applyAlignment="1" quotePrefix="1">
      <alignment horizontal="right"/>
    </xf>
    <xf numFmtId="0" fontId="6" fillId="0" borderId="1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0" xfId="0" applyFont="1" applyBorder="1" applyAlignment="1" quotePrefix="1">
      <alignment horizontal="right"/>
    </xf>
    <xf numFmtId="0" fontId="6" fillId="0" borderId="23" xfId="0" applyFont="1" applyBorder="1" applyAlignment="1" quotePrefix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6" fillId="35" borderId="20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34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right"/>
    </xf>
    <xf numFmtId="165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6" fillId="0" borderId="15" xfId="0" applyNumberFormat="1" applyFont="1" applyBorder="1" applyAlignment="1">
      <alignment/>
    </xf>
    <xf numFmtId="37" fontId="6" fillId="37" borderId="20" xfId="0" applyNumberFormat="1" applyFont="1" applyFill="1" applyBorder="1" applyAlignment="1">
      <alignment/>
    </xf>
    <xf numFmtId="37" fontId="6" fillId="37" borderId="19" xfId="0" applyNumberFormat="1" applyFont="1" applyFill="1" applyBorder="1" applyAlignment="1">
      <alignment/>
    </xf>
    <xf numFmtId="0" fontId="6" fillId="0" borderId="23" xfId="0" applyFont="1" applyFill="1" applyBorder="1" applyAlignment="1" quotePrefix="1">
      <alignment horizontal="right"/>
    </xf>
    <xf numFmtId="0" fontId="6" fillId="0" borderId="1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0" xfId="0" applyFont="1" applyFill="1" applyBorder="1" applyAlignment="1" quotePrefix="1">
      <alignment horizontal="right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7" fontId="6" fillId="0" borderId="12" xfId="0" applyNumberFormat="1" applyFont="1" applyFill="1" applyBorder="1" applyAlignment="1">
      <alignment/>
    </xf>
    <xf numFmtId="0" fontId="6" fillId="0" borderId="27" xfId="0" applyFont="1" applyBorder="1" applyAlignment="1">
      <alignment horizontal="center"/>
    </xf>
    <xf numFmtId="14" fontId="6" fillId="0" borderId="0" xfId="0" applyNumberFormat="1" applyFont="1" applyAlignment="1">
      <alignment/>
    </xf>
    <xf numFmtId="49" fontId="6" fillId="0" borderId="20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38" borderId="23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37" fontId="6" fillId="38" borderId="20" xfId="0" applyNumberFormat="1" applyFont="1" applyFill="1" applyBorder="1" applyAlignment="1">
      <alignment/>
    </xf>
    <xf numFmtId="49" fontId="6" fillId="38" borderId="20" xfId="0" applyNumberFormat="1" applyFont="1" applyFill="1" applyBorder="1" applyAlignment="1">
      <alignment/>
    </xf>
    <xf numFmtId="49" fontId="6" fillId="38" borderId="24" xfId="0" applyNumberFormat="1" applyFont="1" applyFill="1" applyBorder="1" applyAlignment="1">
      <alignment/>
    </xf>
    <xf numFmtId="0" fontId="12" fillId="0" borderId="0" xfId="0" applyFont="1" applyAlignment="1">
      <alignment/>
    </xf>
    <xf numFmtId="37" fontId="6" fillId="0" borderId="24" xfId="0" applyNumberFormat="1" applyFont="1" applyBorder="1" applyAlignment="1">
      <alignment/>
    </xf>
    <xf numFmtId="0" fontId="6" fillId="36" borderId="23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6" fillId="39" borderId="2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166" fontId="6" fillId="0" borderId="12" xfId="59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7" fontId="6" fillId="0" borderId="20" xfId="0" applyNumberFormat="1" applyFont="1" applyBorder="1" applyAlignment="1">
      <alignment/>
    </xf>
    <xf numFmtId="7" fontId="6" fillId="0" borderId="20" xfId="0" applyNumberFormat="1" applyFont="1" applyFill="1" applyBorder="1" applyAlignment="1">
      <alignment/>
    </xf>
    <xf numFmtId="7" fontId="6" fillId="0" borderId="17" xfId="0" applyNumberFormat="1" applyFont="1" applyFill="1" applyBorder="1" applyAlignment="1">
      <alignment/>
    </xf>
    <xf numFmtId="7" fontId="6" fillId="0" borderId="23" xfId="0" applyNumberFormat="1" applyFont="1" applyBorder="1" applyAlignment="1">
      <alignment/>
    </xf>
    <xf numFmtId="7" fontId="6" fillId="0" borderId="28" xfId="0" applyNumberFormat="1" applyFont="1" applyFill="1" applyBorder="1" applyAlignment="1">
      <alignment/>
    </xf>
    <xf numFmtId="7" fontId="6" fillId="0" borderId="29" xfId="0" applyNumberFormat="1" applyFont="1" applyBorder="1" applyAlignment="1">
      <alignment/>
    </xf>
    <xf numFmtId="7" fontId="6" fillId="0" borderId="30" xfId="0" applyNumberFormat="1" applyFont="1" applyBorder="1" applyAlignment="1">
      <alignment/>
    </xf>
    <xf numFmtId="7" fontId="6" fillId="0" borderId="19" xfId="0" applyNumberFormat="1" applyFont="1" applyFill="1" applyBorder="1" applyAlignment="1">
      <alignment/>
    </xf>
    <xf numFmtId="7" fontId="6" fillId="0" borderId="20" xfId="0" applyNumberFormat="1" applyFont="1" applyBorder="1" applyAlignment="1">
      <alignment/>
    </xf>
    <xf numFmtId="7" fontId="6" fillId="0" borderId="18" xfId="0" applyNumberFormat="1" applyFont="1" applyFill="1" applyBorder="1" applyAlignment="1">
      <alignment/>
    </xf>
    <xf numFmtId="7" fontId="8" fillId="0" borderId="20" xfId="0" applyNumberFormat="1" applyFont="1" applyFill="1" applyBorder="1" applyAlignment="1">
      <alignment/>
    </xf>
    <xf numFmtId="7" fontId="6" fillId="0" borderId="31" xfId="0" applyNumberFormat="1" applyFont="1" applyFill="1" applyBorder="1" applyAlignment="1">
      <alignment/>
    </xf>
    <xf numFmtId="7" fontId="8" fillId="0" borderId="27" xfId="0" applyNumberFormat="1" applyFont="1" applyFill="1" applyBorder="1" applyAlignment="1">
      <alignment/>
    </xf>
    <xf numFmtId="168" fontId="6" fillId="0" borderId="20" xfId="0" applyNumberFormat="1" applyFont="1" applyBorder="1" applyAlignment="1">
      <alignment/>
    </xf>
    <xf numFmtId="7" fontId="8" fillId="0" borderId="20" xfId="0" applyNumberFormat="1" applyFont="1" applyBorder="1" applyAlignment="1">
      <alignment/>
    </xf>
    <xf numFmtId="7" fontId="8" fillId="0" borderId="28" xfId="0" applyNumberFormat="1" applyFont="1" applyBorder="1" applyAlignment="1">
      <alignment/>
    </xf>
    <xf numFmtId="169" fontId="6" fillId="0" borderId="22" xfId="0" applyNumberFormat="1" applyFont="1" applyBorder="1" applyAlignment="1">
      <alignment/>
    </xf>
    <xf numFmtId="169" fontId="6" fillId="0" borderId="20" xfId="0" applyNumberFormat="1" applyFont="1" applyBorder="1" applyAlignment="1">
      <alignment/>
    </xf>
    <xf numFmtId="8" fontId="6" fillId="0" borderId="27" xfId="0" applyNumberFormat="1" applyFont="1" applyBorder="1" applyAlignment="1">
      <alignment/>
    </xf>
    <xf numFmtId="0" fontId="51" fillId="0" borderId="0" xfId="0" applyFont="1" applyAlignment="1">
      <alignment/>
    </xf>
    <xf numFmtId="0" fontId="8" fillId="40" borderId="23" xfId="0" applyFont="1" applyFill="1" applyBorder="1" applyAlignment="1">
      <alignment horizontal="left" wrapText="1"/>
    </xf>
    <xf numFmtId="0" fontId="8" fillId="40" borderId="12" xfId="0" applyFont="1" applyFill="1" applyBorder="1" applyAlignment="1">
      <alignment horizontal="left" wrapText="1"/>
    </xf>
    <xf numFmtId="0" fontId="8" fillId="40" borderId="24" xfId="0" applyFont="1" applyFill="1" applyBorder="1" applyAlignment="1">
      <alignment horizontal="left" wrapText="1"/>
    </xf>
    <xf numFmtId="0" fontId="6" fillId="36" borderId="23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8" fillId="39" borderId="23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37" fontId="6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33" borderId="2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41" borderId="23" xfId="0" applyFont="1" applyFill="1" applyBorder="1" applyAlignment="1">
      <alignment horizontal="center"/>
    </xf>
    <xf numFmtId="0" fontId="6" fillId="41" borderId="12" xfId="0" applyFont="1" applyFill="1" applyBorder="1" applyAlignment="1">
      <alignment horizontal="center"/>
    </xf>
    <xf numFmtId="0" fontId="6" fillId="41" borderId="24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5"/>
  <sheetViews>
    <sheetView showGridLines="0" view="pageBreakPreview" zoomScaleNormal="60" zoomScaleSheetLayoutView="100" zoomScalePageLayoutView="0" workbookViewId="0" topLeftCell="A37">
      <selection activeCell="E47" sqref="E47"/>
    </sheetView>
  </sheetViews>
  <sheetFormatPr defaultColWidth="9.140625" defaultRowHeight="12.75"/>
  <cols>
    <col min="1" max="1" width="4.7109375" style="0" bestFit="1" customWidth="1"/>
    <col min="2" max="2" width="37.57421875" style="0" customWidth="1"/>
    <col min="3" max="3" width="18.7109375" style="0" customWidth="1"/>
    <col min="4" max="4" width="12.28125" style="0" bestFit="1" customWidth="1"/>
    <col min="5" max="5" width="10.57421875" style="0" bestFit="1" customWidth="1"/>
    <col min="6" max="6" width="10.421875" style="0" bestFit="1" customWidth="1"/>
    <col min="7" max="7" width="13.421875" style="0" customWidth="1"/>
    <col min="8" max="8" width="10.7109375" style="0" bestFit="1" customWidth="1"/>
    <col min="9" max="9" width="10.421875" style="0" bestFit="1" customWidth="1"/>
    <col min="10" max="10" width="18.8515625" style="0" customWidth="1"/>
    <col min="11" max="11" width="4.140625" style="1" customWidth="1"/>
    <col min="12" max="15" width="9.140625" style="0" customWidth="1"/>
    <col min="16" max="16" width="13.8515625" style="0" bestFit="1" customWidth="1"/>
    <col min="17" max="17" width="32.57421875" style="0" customWidth="1"/>
    <col min="18" max="18" width="18.7109375" style="0" customWidth="1"/>
    <col min="19" max="19" width="20.57421875" style="0" customWidth="1"/>
    <col min="20" max="20" width="19.8515625" style="0" customWidth="1"/>
    <col min="21" max="21" width="18.7109375" style="0" customWidth="1"/>
  </cols>
  <sheetData>
    <row r="1" spans="2:21" s="13" customFormat="1" ht="16.5">
      <c r="B1" s="15" t="s">
        <v>66</v>
      </c>
      <c r="H1" s="14"/>
      <c r="K1" s="12"/>
      <c r="Q1" s="14"/>
      <c r="R1" s="14" t="s">
        <v>71</v>
      </c>
      <c r="U1" s="14"/>
    </row>
    <row r="2" s="13" customFormat="1" ht="16.5"/>
    <row r="3" spans="2:11" s="13" customFormat="1" ht="18">
      <c r="B3" s="89" t="s">
        <v>101</v>
      </c>
      <c r="C3" s="15"/>
      <c r="D3" s="15"/>
      <c r="K3" s="13" t="s">
        <v>98</v>
      </c>
    </row>
    <row r="4" s="13" customFormat="1" ht="16.5">
      <c r="L4" s="13" t="s">
        <v>99</v>
      </c>
    </row>
    <row r="5" spans="2:21" s="13" customFormat="1" ht="39" customHeight="1">
      <c r="B5" s="15" t="s">
        <v>92</v>
      </c>
      <c r="C5" s="121" t="s">
        <v>109</v>
      </c>
      <c r="D5" s="122"/>
      <c r="E5" s="122"/>
      <c r="F5" s="122"/>
      <c r="G5" s="122"/>
      <c r="H5" s="122"/>
      <c r="I5" s="123"/>
      <c r="K5" s="4" t="s">
        <v>53</v>
      </c>
      <c r="L5" s="5"/>
      <c r="M5" s="6">
        <v>1</v>
      </c>
      <c r="N5" s="5" t="s">
        <v>0</v>
      </c>
      <c r="O5" s="5"/>
      <c r="P5" s="94"/>
      <c r="Q5" s="43"/>
      <c r="R5" s="43"/>
      <c r="S5" s="43"/>
      <c r="T5" s="43"/>
      <c r="U5" s="7"/>
    </row>
    <row r="6" spans="2:21" s="13" customFormat="1" ht="16.5">
      <c r="B6" s="11"/>
      <c r="C6" s="56" t="s">
        <v>76</v>
      </c>
      <c r="D6" s="127" t="s">
        <v>85</v>
      </c>
      <c r="E6" s="128"/>
      <c r="F6" s="129"/>
      <c r="G6" s="124" t="s">
        <v>57</v>
      </c>
      <c r="H6" s="125"/>
      <c r="I6" s="126"/>
      <c r="K6" s="8"/>
      <c r="L6" s="9"/>
      <c r="M6" s="9"/>
      <c r="N6" s="9"/>
      <c r="O6" s="9"/>
      <c r="P6" s="9"/>
      <c r="Q6" s="9"/>
      <c r="R6" s="9"/>
      <c r="S6" s="9"/>
      <c r="T6" s="9"/>
      <c r="U6" s="10"/>
    </row>
    <row r="7" spans="2:21" s="13" customFormat="1" ht="16.5">
      <c r="B7" s="22" t="s">
        <v>56</v>
      </c>
      <c r="C7" s="23" t="s">
        <v>55</v>
      </c>
      <c r="D7" s="24" t="s">
        <v>2</v>
      </c>
      <c r="E7" s="24" t="s">
        <v>3</v>
      </c>
      <c r="F7" s="25" t="s">
        <v>4</v>
      </c>
      <c r="G7" s="26" t="s">
        <v>2</v>
      </c>
      <c r="H7" s="26" t="s">
        <v>3</v>
      </c>
      <c r="I7" s="27" t="s">
        <v>4</v>
      </c>
      <c r="K7" s="28" t="s">
        <v>11</v>
      </c>
      <c r="L7" s="29" t="s">
        <v>77</v>
      </c>
      <c r="M7" s="29"/>
      <c r="N7" s="29"/>
      <c r="O7" s="29"/>
      <c r="P7" s="29"/>
      <c r="Q7" s="30"/>
      <c r="R7" s="19"/>
      <c r="S7" s="19"/>
      <c r="T7" s="20"/>
      <c r="U7" s="21"/>
    </row>
    <row r="8" spans="1:21" s="13" customFormat="1" ht="16.5">
      <c r="A8" s="34" t="s">
        <v>7</v>
      </c>
      <c r="B8" s="35"/>
      <c r="C8" s="117"/>
      <c r="D8" s="114"/>
      <c r="E8" s="114"/>
      <c r="F8" s="114"/>
      <c r="G8" s="102">
        <f>+C8*(D8/9)</f>
        <v>0</v>
      </c>
      <c r="H8" s="102">
        <f>+C8*(E8/9)</f>
        <v>0</v>
      </c>
      <c r="I8" s="102">
        <f>+C8*(F8/9)</f>
        <v>0</v>
      </c>
      <c r="K8" s="28"/>
      <c r="L8" s="29" t="s">
        <v>27</v>
      </c>
      <c r="M8" s="29"/>
      <c r="N8" s="29"/>
      <c r="O8" s="29"/>
      <c r="P8" s="29"/>
      <c r="Q8" s="30"/>
      <c r="R8" s="31"/>
      <c r="S8" s="31" t="s">
        <v>1</v>
      </c>
      <c r="T8" s="32"/>
      <c r="U8" s="33" t="s">
        <v>5</v>
      </c>
    </row>
    <row r="9" spans="1:21" s="13" customFormat="1" ht="16.5">
      <c r="A9" s="41" t="s">
        <v>8</v>
      </c>
      <c r="B9" s="35"/>
      <c r="C9" s="118"/>
      <c r="D9" s="114"/>
      <c r="E9" s="114"/>
      <c r="F9" s="114"/>
      <c r="G9" s="102">
        <f aca="true" t="shared" si="0" ref="G9:G17">+C9*(D9/9)</f>
        <v>0</v>
      </c>
      <c r="H9" s="102">
        <f aca="true" t="shared" si="1" ref="H9:H17">+C9*(E9/9)</f>
        <v>0</v>
      </c>
      <c r="I9" s="102">
        <f aca="true" t="shared" si="2" ref="I9:I17">+C9*(F9/9)</f>
        <v>0</v>
      </c>
      <c r="K9" s="37"/>
      <c r="L9" s="38" t="s">
        <v>26</v>
      </c>
      <c r="M9" s="38"/>
      <c r="N9" s="38"/>
      <c r="O9" s="38"/>
      <c r="P9" s="38"/>
      <c r="Q9" s="39"/>
      <c r="R9" s="40" t="s">
        <v>2</v>
      </c>
      <c r="S9" s="40" t="s">
        <v>3</v>
      </c>
      <c r="T9" s="40" t="s">
        <v>4</v>
      </c>
      <c r="U9" s="23" t="s">
        <v>6</v>
      </c>
    </row>
    <row r="10" spans="1:21" s="13" customFormat="1" ht="16.5">
      <c r="A10" s="34" t="s">
        <v>9</v>
      </c>
      <c r="B10" s="35"/>
      <c r="C10" s="118"/>
      <c r="D10" s="114"/>
      <c r="E10" s="114"/>
      <c r="F10" s="114"/>
      <c r="G10" s="102">
        <f t="shared" si="0"/>
        <v>0</v>
      </c>
      <c r="H10" s="102">
        <f t="shared" si="1"/>
        <v>0</v>
      </c>
      <c r="I10" s="102">
        <f t="shared" si="2"/>
        <v>0</v>
      </c>
      <c r="K10" s="42" t="s">
        <v>7</v>
      </c>
      <c r="L10" s="6">
        <f>+B8</f>
        <v>0</v>
      </c>
      <c r="M10" s="43"/>
      <c r="N10" s="43"/>
      <c r="O10" s="43"/>
      <c r="P10" s="43"/>
      <c r="Q10" s="44"/>
      <c r="R10" s="101">
        <f aca="true" t="shared" si="3" ref="R10:R19">+G8</f>
        <v>0</v>
      </c>
      <c r="S10" s="101">
        <f aca="true" t="shared" si="4" ref="S10:S19">+H8</f>
        <v>0</v>
      </c>
      <c r="T10" s="101">
        <f aca="true" t="shared" si="5" ref="T10:T19">+I8</f>
        <v>0</v>
      </c>
      <c r="U10" s="102">
        <f>SUM(R10:T10)</f>
        <v>0</v>
      </c>
    </row>
    <row r="11" spans="1:21" s="13" customFormat="1" ht="16.5">
      <c r="A11" s="34" t="s">
        <v>10</v>
      </c>
      <c r="B11" s="35"/>
      <c r="C11" s="118"/>
      <c r="D11" s="114"/>
      <c r="E11" s="114"/>
      <c r="F11" s="114"/>
      <c r="G11" s="102">
        <f t="shared" si="0"/>
        <v>0</v>
      </c>
      <c r="H11" s="102">
        <f t="shared" si="1"/>
        <v>0</v>
      </c>
      <c r="I11" s="102">
        <f t="shared" si="2"/>
        <v>0</v>
      </c>
      <c r="K11" s="42" t="s">
        <v>8</v>
      </c>
      <c r="L11" s="6">
        <f aca="true" t="shared" si="6" ref="L11:L19">+B9</f>
        <v>0</v>
      </c>
      <c r="M11" s="43"/>
      <c r="N11" s="43"/>
      <c r="O11" s="43"/>
      <c r="P11" s="43"/>
      <c r="Q11" s="44"/>
      <c r="R11" s="101">
        <f t="shared" si="3"/>
        <v>0</v>
      </c>
      <c r="S11" s="101">
        <f t="shared" si="4"/>
        <v>0</v>
      </c>
      <c r="T11" s="101">
        <f t="shared" si="5"/>
        <v>0</v>
      </c>
      <c r="U11" s="102">
        <f>SUM(R11:T11)</f>
        <v>0</v>
      </c>
    </row>
    <row r="12" spans="1:21" s="13" customFormat="1" ht="16.5">
      <c r="A12" s="34" t="s">
        <v>12</v>
      </c>
      <c r="B12" s="35"/>
      <c r="C12" s="118"/>
      <c r="D12" s="114"/>
      <c r="E12" s="114"/>
      <c r="F12" s="114"/>
      <c r="G12" s="102">
        <f t="shared" si="0"/>
        <v>0</v>
      </c>
      <c r="H12" s="102">
        <f t="shared" si="1"/>
        <v>0</v>
      </c>
      <c r="I12" s="102">
        <f t="shared" si="2"/>
        <v>0</v>
      </c>
      <c r="K12" s="42" t="s">
        <v>9</v>
      </c>
      <c r="L12" s="6">
        <f t="shared" si="6"/>
        <v>0</v>
      </c>
      <c r="M12" s="43"/>
      <c r="N12" s="43"/>
      <c r="O12" s="43"/>
      <c r="P12" s="43"/>
      <c r="Q12" s="44"/>
      <c r="R12" s="101">
        <f t="shared" si="3"/>
        <v>0</v>
      </c>
      <c r="S12" s="101">
        <f t="shared" si="4"/>
        <v>0</v>
      </c>
      <c r="T12" s="101">
        <f t="shared" si="5"/>
        <v>0</v>
      </c>
      <c r="U12" s="103">
        <f>SUM(R12:T12)</f>
        <v>0</v>
      </c>
    </row>
    <row r="13" spans="1:21" s="13" customFormat="1" ht="16.5">
      <c r="A13" s="34" t="s">
        <v>16</v>
      </c>
      <c r="B13" s="35"/>
      <c r="C13" s="118"/>
      <c r="D13" s="114"/>
      <c r="E13" s="114"/>
      <c r="F13" s="114"/>
      <c r="G13" s="102">
        <f t="shared" si="0"/>
        <v>0</v>
      </c>
      <c r="H13" s="102">
        <f t="shared" si="1"/>
        <v>0</v>
      </c>
      <c r="I13" s="102">
        <f t="shared" si="2"/>
        <v>0</v>
      </c>
      <c r="K13" s="42" t="s">
        <v>10</v>
      </c>
      <c r="L13" s="6">
        <f t="shared" si="6"/>
        <v>0</v>
      </c>
      <c r="M13" s="43"/>
      <c r="N13" s="43"/>
      <c r="O13" s="43"/>
      <c r="P13" s="43"/>
      <c r="Q13" s="44"/>
      <c r="R13" s="101">
        <f t="shared" si="3"/>
        <v>0</v>
      </c>
      <c r="S13" s="101">
        <f t="shared" si="4"/>
        <v>0</v>
      </c>
      <c r="T13" s="104">
        <f t="shared" si="5"/>
        <v>0</v>
      </c>
      <c r="U13" s="102">
        <f>SUM(R13:T13)</f>
        <v>0</v>
      </c>
    </row>
    <row r="14" spans="1:21" s="13" customFormat="1" ht="16.5">
      <c r="A14" s="34" t="s">
        <v>37</v>
      </c>
      <c r="B14" s="35"/>
      <c r="C14" s="118"/>
      <c r="D14" s="114"/>
      <c r="E14" s="114"/>
      <c r="F14" s="114"/>
      <c r="G14" s="102">
        <f t="shared" si="0"/>
        <v>0</v>
      </c>
      <c r="H14" s="102">
        <f t="shared" si="1"/>
        <v>0</v>
      </c>
      <c r="I14" s="102">
        <f t="shared" si="2"/>
        <v>0</v>
      </c>
      <c r="K14" s="45" t="s">
        <v>12</v>
      </c>
      <c r="L14" s="6">
        <f t="shared" si="6"/>
        <v>0</v>
      </c>
      <c r="M14" s="5"/>
      <c r="N14" s="5"/>
      <c r="O14" s="5"/>
      <c r="P14" s="5"/>
      <c r="Q14" s="7"/>
      <c r="R14" s="101">
        <f t="shared" si="3"/>
        <v>0</v>
      </c>
      <c r="S14" s="101">
        <f t="shared" si="4"/>
        <v>0</v>
      </c>
      <c r="T14" s="104">
        <f t="shared" si="5"/>
        <v>0</v>
      </c>
      <c r="U14" s="102">
        <f aca="true" t="shared" si="7" ref="U14:U19">SUM(R14:T14)</f>
        <v>0</v>
      </c>
    </row>
    <row r="15" spans="1:21" s="13" customFormat="1" ht="16.5">
      <c r="A15" s="34" t="s">
        <v>81</v>
      </c>
      <c r="B15" s="35"/>
      <c r="C15" s="118"/>
      <c r="D15" s="114"/>
      <c r="E15" s="114"/>
      <c r="F15" s="114"/>
      <c r="G15" s="102">
        <f t="shared" si="0"/>
        <v>0</v>
      </c>
      <c r="H15" s="102">
        <f t="shared" si="1"/>
        <v>0</v>
      </c>
      <c r="I15" s="102">
        <f t="shared" si="2"/>
        <v>0</v>
      </c>
      <c r="K15" s="45" t="s">
        <v>16</v>
      </c>
      <c r="L15" s="6">
        <f t="shared" si="6"/>
        <v>0</v>
      </c>
      <c r="M15" s="5"/>
      <c r="N15" s="5"/>
      <c r="O15" s="5"/>
      <c r="P15" s="5"/>
      <c r="Q15" s="7"/>
      <c r="R15" s="101">
        <f t="shared" si="3"/>
        <v>0</v>
      </c>
      <c r="S15" s="101">
        <f t="shared" si="4"/>
        <v>0</v>
      </c>
      <c r="T15" s="104">
        <f t="shared" si="5"/>
        <v>0</v>
      </c>
      <c r="U15" s="102">
        <f t="shared" si="7"/>
        <v>0</v>
      </c>
    </row>
    <row r="16" spans="1:21" s="13" customFormat="1" ht="16.5">
      <c r="A16" s="34" t="s">
        <v>82</v>
      </c>
      <c r="B16" s="35"/>
      <c r="C16" s="118"/>
      <c r="D16" s="114"/>
      <c r="E16" s="114"/>
      <c r="F16" s="114"/>
      <c r="G16" s="102">
        <f t="shared" si="0"/>
        <v>0</v>
      </c>
      <c r="H16" s="102">
        <f t="shared" si="1"/>
        <v>0</v>
      </c>
      <c r="I16" s="102">
        <f t="shared" si="2"/>
        <v>0</v>
      </c>
      <c r="K16" s="45" t="s">
        <v>37</v>
      </c>
      <c r="L16" s="6">
        <f t="shared" si="6"/>
        <v>0</v>
      </c>
      <c r="M16" s="5"/>
      <c r="N16" s="5"/>
      <c r="O16" s="5"/>
      <c r="P16" s="5"/>
      <c r="Q16" s="7"/>
      <c r="R16" s="101">
        <f t="shared" si="3"/>
        <v>0</v>
      </c>
      <c r="S16" s="101">
        <f t="shared" si="4"/>
        <v>0</v>
      </c>
      <c r="T16" s="104">
        <f t="shared" si="5"/>
        <v>0</v>
      </c>
      <c r="U16" s="102">
        <f t="shared" si="7"/>
        <v>0</v>
      </c>
    </row>
    <row r="17" spans="1:21" s="13" customFormat="1" ht="16.5">
      <c r="A17" s="34" t="s">
        <v>84</v>
      </c>
      <c r="B17" s="35"/>
      <c r="C17" s="118"/>
      <c r="D17" s="114"/>
      <c r="E17" s="114"/>
      <c r="F17" s="114"/>
      <c r="G17" s="102">
        <f t="shared" si="0"/>
        <v>0</v>
      </c>
      <c r="H17" s="102">
        <f t="shared" si="1"/>
        <v>0</v>
      </c>
      <c r="I17" s="102">
        <f t="shared" si="2"/>
        <v>0</v>
      </c>
      <c r="K17" s="45" t="s">
        <v>81</v>
      </c>
      <c r="L17" s="6">
        <f t="shared" si="6"/>
        <v>0</v>
      </c>
      <c r="M17" s="5"/>
      <c r="N17" s="5"/>
      <c r="O17" s="5"/>
      <c r="P17" s="5"/>
      <c r="Q17" s="7"/>
      <c r="R17" s="101">
        <f t="shared" si="3"/>
        <v>0</v>
      </c>
      <c r="S17" s="101">
        <f t="shared" si="4"/>
        <v>0</v>
      </c>
      <c r="T17" s="104">
        <f t="shared" si="5"/>
        <v>0</v>
      </c>
      <c r="U17" s="102">
        <f t="shared" si="7"/>
        <v>0</v>
      </c>
    </row>
    <row r="18" spans="2:21" s="13" customFormat="1" ht="16.5">
      <c r="B18" s="48"/>
      <c r="C18" s="61"/>
      <c r="D18" s="62"/>
      <c r="E18" s="62"/>
      <c r="F18" s="62"/>
      <c r="G18" s="60"/>
      <c r="H18" s="60"/>
      <c r="I18" s="60"/>
      <c r="K18" s="45" t="s">
        <v>82</v>
      </c>
      <c r="L18" s="6">
        <f t="shared" si="6"/>
        <v>0</v>
      </c>
      <c r="M18" s="5"/>
      <c r="N18" s="5"/>
      <c r="O18" s="5"/>
      <c r="P18" s="5"/>
      <c r="Q18" s="7"/>
      <c r="R18" s="101">
        <f t="shared" si="3"/>
        <v>0</v>
      </c>
      <c r="S18" s="101">
        <f t="shared" si="4"/>
        <v>0</v>
      </c>
      <c r="T18" s="104">
        <f t="shared" si="5"/>
        <v>0</v>
      </c>
      <c r="U18" s="102">
        <f t="shared" si="7"/>
        <v>0</v>
      </c>
    </row>
    <row r="19" spans="2:21" s="13" customFormat="1" ht="17.25" thickBot="1">
      <c r="B19" s="13" t="s">
        <v>99</v>
      </c>
      <c r="K19" s="45" t="s">
        <v>84</v>
      </c>
      <c r="L19" s="6">
        <f t="shared" si="6"/>
        <v>0</v>
      </c>
      <c r="M19" s="5"/>
      <c r="N19" s="5"/>
      <c r="O19" s="5"/>
      <c r="P19" s="5"/>
      <c r="Q19" s="7"/>
      <c r="R19" s="101">
        <f t="shared" si="3"/>
        <v>0</v>
      </c>
      <c r="S19" s="101">
        <f t="shared" si="4"/>
        <v>0</v>
      </c>
      <c r="T19" s="104">
        <f t="shared" si="5"/>
        <v>0</v>
      </c>
      <c r="U19" s="105">
        <f t="shared" si="7"/>
        <v>0</v>
      </c>
    </row>
    <row r="20" spans="2:21" s="13" customFormat="1" ht="16.5">
      <c r="B20" s="15" t="s">
        <v>88</v>
      </c>
      <c r="K20" s="45" t="s">
        <v>83</v>
      </c>
      <c r="L20" s="5" t="s">
        <v>13</v>
      </c>
      <c r="M20" s="5"/>
      <c r="N20" s="5"/>
      <c r="O20" s="5"/>
      <c r="P20" s="5"/>
      <c r="Q20" s="7"/>
      <c r="R20" s="106">
        <f>SUM(R10:R19)</f>
        <v>0</v>
      </c>
      <c r="S20" s="106">
        <f>SUM(S10:S19)</f>
        <v>0</v>
      </c>
      <c r="T20" s="107">
        <f>SUM(T10:T19)</f>
        <v>0</v>
      </c>
      <c r="U20" s="108">
        <f>SUM(U10:U19)</f>
        <v>0</v>
      </c>
    </row>
    <row r="21" spans="2:21" s="13" customFormat="1" ht="16.5">
      <c r="B21" s="141" t="s">
        <v>58</v>
      </c>
      <c r="C21" s="142"/>
      <c r="D21" s="142"/>
      <c r="E21" s="142"/>
      <c r="F21" s="142"/>
      <c r="G21" s="142"/>
      <c r="H21" s="143"/>
      <c r="I21" s="40" t="s">
        <v>59</v>
      </c>
      <c r="K21" s="46" t="s">
        <v>14</v>
      </c>
      <c r="L21" s="43" t="s">
        <v>15</v>
      </c>
      <c r="M21" s="43"/>
      <c r="N21" s="43"/>
      <c r="O21" s="43"/>
      <c r="P21" s="43"/>
      <c r="Q21" s="43"/>
      <c r="R21" s="43"/>
      <c r="S21" s="43"/>
      <c r="T21" s="44"/>
      <c r="U21" s="69"/>
    </row>
    <row r="22" spans="2:21" s="13" customFormat="1" ht="16.5">
      <c r="B22" s="47"/>
      <c r="C22" s="43"/>
      <c r="D22" s="43"/>
      <c r="E22" s="43"/>
      <c r="F22" s="43"/>
      <c r="G22" s="43"/>
      <c r="H22" s="44"/>
      <c r="I22" s="101"/>
      <c r="K22" s="42" t="s">
        <v>7</v>
      </c>
      <c r="L22" s="43" t="s">
        <v>17</v>
      </c>
      <c r="M22" s="43"/>
      <c r="N22" s="43"/>
      <c r="O22" s="43"/>
      <c r="P22" s="43"/>
      <c r="Q22" s="43"/>
      <c r="R22" s="43"/>
      <c r="S22" s="43"/>
      <c r="T22" s="44"/>
      <c r="U22" s="102"/>
    </row>
    <row r="23" spans="2:21" s="13" customFormat="1" ht="16.5">
      <c r="B23" s="47"/>
      <c r="C23" s="43"/>
      <c r="D23" s="43"/>
      <c r="E23" s="43"/>
      <c r="F23" s="43"/>
      <c r="G23" s="43"/>
      <c r="H23" s="44"/>
      <c r="I23" s="101"/>
      <c r="K23" s="42" t="s">
        <v>8</v>
      </c>
      <c r="L23" s="43" t="s">
        <v>87</v>
      </c>
      <c r="M23" s="43"/>
      <c r="N23" s="43"/>
      <c r="O23" s="43"/>
      <c r="P23" s="43"/>
      <c r="Q23" s="43"/>
      <c r="R23" s="43"/>
      <c r="S23" s="43"/>
      <c r="T23" s="44"/>
      <c r="U23" s="102"/>
    </row>
    <row r="24" spans="2:21" s="13" customFormat="1" ht="16.5">
      <c r="B24" s="47"/>
      <c r="C24" s="43"/>
      <c r="D24" s="43"/>
      <c r="E24" s="43"/>
      <c r="F24" s="43"/>
      <c r="G24" s="43"/>
      <c r="H24" s="44"/>
      <c r="I24" s="101"/>
      <c r="K24" s="42" t="s">
        <v>9</v>
      </c>
      <c r="L24" s="43" t="s">
        <v>113</v>
      </c>
      <c r="M24" s="43"/>
      <c r="N24" s="43"/>
      <c r="O24" s="43"/>
      <c r="P24" s="43"/>
      <c r="Q24" s="43"/>
      <c r="R24" s="43"/>
      <c r="S24" s="43"/>
      <c r="T24" s="44"/>
      <c r="U24" s="102"/>
    </row>
    <row r="25" spans="2:21" s="13" customFormat="1" ht="16.5">
      <c r="B25" s="47"/>
      <c r="C25" s="43"/>
      <c r="D25" s="43"/>
      <c r="E25" s="43"/>
      <c r="F25" s="43"/>
      <c r="G25" s="43"/>
      <c r="H25" s="44"/>
      <c r="I25" s="101"/>
      <c r="K25" s="42" t="s">
        <v>10</v>
      </c>
      <c r="L25" s="43" t="s">
        <v>19</v>
      </c>
      <c r="M25" s="43"/>
      <c r="N25" s="43"/>
      <c r="O25" s="43"/>
      <c r="P25" s="43"/>
      <c r="Q25" s="43"/>
      <c r="R25" s="43"/>
      <c r="S25" s="43"/>
      <c r="T25" s="44"/>
      <c r="U25" s="102"/>
    </row>
    <row r="26" spans="1:21" s="13" customFormat="1" ht="16.5">
      <c r="A26" s="48"/>
      <c r="B26" s="49" t="s">
        <v>54</v>
      </c>
      <c r="C26" s="43"/>
      <c r="D26" s="43"/>
      <c r="E26" s="43"/>
      <c r="F26" s="43"/>
      <c r="G26" s="43"/>
      <c r="H26" s="44"/>
      <c r="I26" s="101">
        <f>SUM(I22:I25)</f>
        <v>0</v>
      </c>
      <c r="K26" s="42" t="s">
        <v>12</v>
      </c>
      <c r="L26" s="43" t="s">
        <v>20</v>
      </c>
      <c r="M26" s="43"/>
      <c r="N26" s="43"/>
      <c r="O26" s="43"/>
      <c r="P26" s="43"/>
      <c r="Q26" s="43"/>
      <c r="R26" s="43"/>
      <c r="S26" s="43"/>
      <c r="T26" s="44"/>
      <c r="U26" s="102"/>
    </row>
    <row r="27" spans="2:21" s="13" customFormat="1" ht="16.5">
      <c r="B27" s="13" t="s">
        <v>89</v>
      </c>
      <c r="K27" s="42" t="s">
        <v>16</v>
      </c>
      <c r="L27" s="43" t="s">
        <v>21</v>
      </c>
      <c r="M27" s="43"/>
      <c r="N27" s="43"/>
      <c r="O27" s="43"/>
      <c r="P27" s="43"/>
      <c r="Q27" s="43"/>
      <c r="R27" s="43"/>
      <c r="S27" s="43"/>
      <c r="T27" s="44"/>
      <c r="U27" s="103"/>
    </row>
    <row r="28" spans="11:21" s="13" customFormat="1" ht="16.5">
      <c r="K28" s="47"/>
      <c r="L28" s="43" t="s">
        <v>22</v>
      </c>
      <c r="M28" s="43"/>
      <c r="N28" s="43"/>
      <c r="O28" s="43"/>
      <c r="P28" s="43"/>
      <c r="Q28" s="43"/>
      <c r="R28" s="43"/>
      <c r="S28" s="43"/>
      <c r="T28" s="43"/>
      <c r="U28" s="103">
        <f>SUM(U22:U27)+U20</f>
        <v>0</v>
      </c>
    </row>
    <row r="29" spans="2:21" s="13" customFormat="1" ht="16.5">
      <c r="B29" s="15" t="s">
        <v>60</v>
      </c>
      <c r="K29" s="46" t="s">
        <v>23</v>
      </c>
      <c r="L29" s="43" t="s">
        <v>79</v>
      </c>
      <c r="M29" s="43"/>
      <c r="N29" s="43"/>
      <c r="O29" s="43"/>
      <c r="P29" s="43"/>
      <c r="Q29" s="43"/>
      <c r="R29" s="43"/>
      <c r="S29" s="43"/>
      <c r="T29" s="43"/>
      <c r="U29" s="102">
        <f>(+R20+U22+U23+U26+U27)*0.34+(+S20+T20)*0.085</f>
        <v>0</v>
      </c>
    </row>
    <row r="30" spans="2:21" s="13" customFormat="1" ht="16.5">
      <c r="B30" s="91" t="s">
        <v>58</v>
      </c>
      <c r="C30" s="92"/>
      <c r="D30" s="92"/>
      <c r="E30" s="92"/>
      <c r="F30" s="92"/>
      <c r="G30" s="92"/>
      <c r="H30" s="93"/>
      <c r="I30" s="50" t="s">
        <v>59</v>
      </c>
      <c r="K30" s="47" t="s">
        <v>86</v>
      </c>
      <c r="L30" s="43"/>
      <c r="M30" s="43"/>
      <c r="N30" s="43"/>
      <c r="O30" s="43"/>
      <c r="P30" s="43"/>
      <c r="Q30" s="43"/>
      <c r="R30" s="43"/>
      <c r="S30" s="43"/>
      <c r="T30" s="43"/>
      <c r="U30" s="109">
        <f>SUM(U28:U29)</f>
        <v>0</v>
      </c>
    </row>
    <row r="31" spans="2:21" s="13" customFormat="1" ht="16.5">
      <c r="B31" s="47"/>
      <c r="C31" s="43"/>
      <c r="D31" s="43"/>
      <c r="E31" s="43"/>
      <c r="F31" s="43"/>
      <c r="G31" s="43"/>
      <c r="H31" s="44"/>
      <c r="I31" s="101"/>
      <c r="K31" s="46" t="s">
        <v>24</v>
      </c>
      <c r="L31" s="43" t="s">
        <v>25</v>
      </c>
      <c r="M31" s="43"/>
      <c r="N31" s="43"/>
      <c r="O31" s="43"/>
      <c r="P31" s="43"/>
      <c r="Q31" s="43"/>
      <c r="R31" s="43"/>
      <c r="S31" s="43"/>
      <c r="T31" s="43"/>
      <c r="U31" s="110">
        <f>+I26</f>
        <v>0</v>
      </c>
    </row>
    <row r="32" spans="2:21" s="13" customFormat="1" ht="16.5">
      <c r="B32" s="47"/>
      <c r="C32" s="43"/>
      <c r="D32" s="43"/>
      <c r="E32" s="43"/>
      <c r="F32" s="43"/>
      <c r="G32" s="43"/>
      <c r="H32" s="44"/>
      <c r="I32" s="101"/>
      <c r="K32" s="47" t="s">
        <v>28</v>
      </c>
      <c r="L32" s="43" t="s">
        <v>29</v>
      </c>
      <c r="M32" s="43"/>
      <c r="N32" s="43"/>
      <c r="O32" s="43"/>
      <c r="P32" s="43"/>
      <c r="Q32" s="43"/>
      <c r="R32" s="43"/>
      <c r="S32" s="43"/>
      <c r="T32" s="43"/>
      <c r="U32" s="102"/>
    </row>
    <row r="33" spans="2:21" s="13" customFormat="1" ht="16.5">
      <c r="B33" s="47"/>
      <c r="C33" s="43"/>
      <c r="D33" s="43"/>
      <c r="E33" s="43"/>
      <c r="F33" s="43"/>
      <c r="G33" s="43"/>
      <c r="H33" s="44"/>
      <c r="I33" s="101"/>
      <c r="K33" s="47" t="s">
        <v>30</v>
      </c>
      <c r="L33" s="43" t="s">
        <v>31</v>
      </c>
      <c r="M33" s="43"/>
      <c r="N33" s="43"/>
      <c r="O33" s="43"/>
      <c r="P33" s="43"/>
      <c r="Q33" s="43"/>
      <c r="R33" s="43"/>
      <c r="S33" s="43"/>
      <c r="T33" s="43"/>
      <c r="U33" s="68"/>
    </row>
    <row r="34" spans="2:21" s="13" customFormat="1" ht="16.5">
      <c r="B34" s="47"/>
      <c r="C34" s="43"/>
      <c r="D34" s="43"/>
      <c r="E34" s="43"/>
      <c r="F34" s="43"/>
      <c r="G34" s="43"/>
      <c r="H34" s="44"/>
      <c r="I34" s="101"/>
      <c r="K34" s="42" t="s">
        <v>7</v>
      </c>
      <c r="L34" s="43" t="s">
        <v>93</v>
      </c>
      <c r="M34" s="43"/>
      <c r="N34" s="43"/>
      <c r="O34" s="43"/>
      <c r="P34" s="43"/>
      <c r="Q34" s="43"/>
      <c r="R34" s="43"/>
      <c r="S34" s="43"/>
      <c r="T34" s="43"/>
      <c r="U34" s="102"/>
    </row>
    <row r="35" spans="2:21" s="13" customFormat="1" ht="16.5">
      <c r="B35" s="47"/>
      <c r="C35" s="43"/>
      <c r="D35" s="43"/>
      <c r="E35" s="43"/>
      <c r="F35" s="43"/>
      <c r="G35" s="43"/>
      <c r="H35" s="44"/>
      <c r="I35" s="101"/>
      <c r="K35" s="42" t="s">
        <v>8</v>
      </c>
      <c r="L35" s="43" t="s">
        <v>32</v>
      </c>
      <c r="M35" s="43"/>
      <c r="N35" s="43"/>
      <c r="O35" s="43"/>
      <c r="P35" s="43"/>
      <c r="Q35" s="43"/>
      <c r="R35" s="43"/>
      <c r="S35" s="43"/>
      <c r="T35" s="43"/>
      <c r="U35" s="102"/>
    </row>
    <row r="36" spans="2:21" s="13" customFormat="1" ht="16.5">
      <c r="B36" s="47"/>
      <c r="C36" s="43"/>
      <c r="D36" s="43"/>
      <c r="E36" s="43"/>
      <c r="F36" s="43"/>
      <c r="G36" s="43"/>
      <c r="H36" s="44"/>
      <c r="I36" s="101"/>
      <c r="K36" s="42" t="s">
        <v>9</v>
      </c>
      <c r="L36" s="43" t="s">
        <v>33</v>
      </c>
      <c r="M36" s="43"/>
      <c r="N36" s="43"/>
      <c r="O36" s="43"/>
      <c r="P36" s="43"/>
      <c r="Q36" s="43"/>
      <c r="R36" s="43"/>
      <c r="S36" s="43"/>
      <c r="T36" s="43"/>
      <c r="U36" s="102"/>
    </row>
    <row r="37" spans="2:21" s="13" customFormat="1" ht="16.5">
      <c r="B37" s="49" t="s">
        <v>54</v>
      </c>
      <c r="C37" s="43"/>
      <c r="D37" s="43"/>
      <c r="E37" s="43"/>
      <c r="F37" s="43"/>
      <c r="G37" s="43"/>
      <c r="H37" s="44"/>
      <c r="I37" s="101">
        <f>SUM(I31:I36)</f>
        <v>0</v>
      </c>
      <c r="K37" s="42" t="s">
        <v>10</v>
      </c>
      <c r="L37" s="43" t="s">
        <v>34</v>
      </c>
      <c r="M37" s="43"/>
      <c r="N37" s="43"/>
      <c r="O37" s="43"/>
      <c r="P37" s="43"/>
      <c r="Q37" s="43"/>
      <c r="R37" s="43"/>
      <c r="S37" s="43"/>
      <c r="T37" s="43"/>
      <c r="U37" s="102"/>
    </row>
    <row r="38" spans="11:21" s="13" customFormat="1" ht="17.25" thickBot="1">
      <c r="K38" s="42" t="s">
        <v>12</v>
      </c>
      <c r="L38" s="43" t="s">
        <v>35</v>
      </c>
      <c r="M38" s="43"/>
      <c r="N38" s="43"/>
      <c r="O38" s="43"/>
      <c r="P38" s="5"/>
      <c r="Q38" s="43"/>
      <c r="R38" s="5"/>
      <c r="S38" s="43"/>
      <c r="T38" s="43"/>
      <c r="U38" s="102"/>
    </row>
    <row r="39" spans="11:21" s="13" customFormat="1" ht="17.25" thickBot="1">
      <c r="K39" s="42" t="s">
        <v>16</v>
      </c>
      <c r="L39" s="43" t="s">
        <v>90</v>
      </c>
      <c r="M39" s="43"/>
      <c r="N39" s="43"/>
      <c r="O39" s="43" t="s">
        <v>91</v>
      </c>
      <c r="P39" s="77"/>
      <c r="Q39" s="43" t="s">
        <v>102</v>
      </c>
      <c r="R39" s="119"/>
      <c r="S39" s="43"/>
      <c r="T39" s="43"/>
      <c r="U39" s="102">
        <f>+R39*P39</f>
        <v>0</v>
      </c>
    </row>
    <row r="40" spans="2:21" s="13" customFormat="1" ht="16.5">
      <c r="B40" s="15" t="s">
        <v>114</v>
      </c>
      <c r="K40" s="42" t="s">
        <v>37</v>
      </c>
      <c r="L40" s="43" t="s">
        <v>38</v>
      </c>
      <c r="M40" s="43"/>
      <c r="N40" s="43"/>
      <c r="O40" s="43"/>
      <c r="P40" s="9"/>
      <c r="Q40" s="43"/>
      <c r="R40" s="9"/>
      <c r="S40" s="43"/>
      <c r="T40" s="43"/>
      <c r="U40" s="103">
        <f>+I37</f>
        <v>0</v>
      </c>
    </row>
    <row r="41" spans="2:21" s="13" customFormat="1" ht="16.5">
      <c r="B41" s="130" t="s">
        <v>119</v>
      </c>
      <c r="C41" s="131"/>
      <c r="D41" s="131"/>
      <c r="E41" s="131"/>
      <c r="F41" s="131"/>
      <c r="G41" s="131"/>
      <c r="H41" s="132"/>
      <c r="I41" s="95"/>
      <c r="K41" s="47"/>
      <c r="L41" s="43" t="s">
        <v>39</v>
      </c>
      <c r="M41" s="43"/>
      <c r="N41" s="43"/>
      <c r="O41" s="43"/>
      <c r="P41" s="43"/>
      <c r="Q41" s="43"/>
      <c r="R41" s="43"/>
      <c r="S41" s="43"/>
      <c r="T41" s="43"/>
      <c r="U41" s="102">
        <f>SUM(U34:U40)</f>
        <v>0</v>
      </c>
    </row>
    <row r="42" spans="2:21" s="13" customFormat="1" ht="16.5">
      <c r="B42" s="47" t="s">
        <v>118</v>
      </c>
      <c r="C42" s="43"/>
      <c r="D42" s="43"/>
      <c r="E42" s="99">
        <v>0.472</v>
      </c>
      <c r="F42" s="133">
        <f>U28</f>
        <v>0</v>
      </c>
      <c r="G42" s="134"/>
      <c r="H42" s="100">
        <f>E42*F42</f>
        <v>0</v>
      </c>
      <c r="I42" s="36"/>
      <c r="K42" s="47" t="s">
        <v>40</v>
      </c>
      <c r="L42" s="5" t="s">
        <v>41</v>
      </c>
      <c r="M42" s="5"/>
      <c r="N42" s="5"/>
      <c r="O42" s="5"/>
      <c r="P42" s="5"/>
      <c r="Q42" s="5"/>
      <c r="R42" s="43"/>
      <c r="S42" s="43"/>
      <c r="T42" s="43"/>
      <c r="U42" s="110">
        <f>+U30+U31+U32+U41</f>
        <v>0</v>
      </c>
    </row>
    <row r="43" spans="2:21" s="13" customFormat="1" ht="16.5">
      <c r="B43" s="47" t="s">
        <v>115</v>
      </c>
      <c r="C43" s="43"/>
      <c r="D43" s="43"/>
      <c r="E43" s="99">
        <v>0.08</v>
      </c>
      <c r="F43" s="133">
        <f>U42-U39-I26</f>
        <v>0</v>
      </c>
      <c r="G43" s="134"/>
      <c r="H43" s="100">
        <f>E43*F43</f>
        <v>0</v>
      </c>
      <c r="I43" s="36"/>
      <c r="K43" s="47" t="s">
        <v>42</v>
      </c>
      <c r="L43" s="43" t="s">
        <v>117</v>
      </c>
      <c r="M43" s="43"/>
      <c r="N43" s="97"/>
      <c r="O43" s="43"/>
      <c r="P43" s="98"/>
      <c r="Q43" s="43"/>
      <c r="R43" s="43"/>
      <c r="S43" s="43"/>
      <c r="T43" s="43"/>
      <c r="U43" s="102">
        <f>IF(I46=1,H42,IF(I46=2,H43,IF(I46=3,H44,0)))</f>
        <v>0</v>
      </c>
    </row>
    <row r="44" spans="2:21" s="13" customFormat="1" ht="16.5">
      <c r="B44" s="47" t="s">
        <v>120</v>
      </c>
      <c r="C44" s="43"/>
      <c r="D44" s="43"/>
      <c r="E44" s="99">
        <v>0.1</v>
      </c>
      <c r="F44" s="133">
        <f>U42</f>
        <v>0</v>
      </c>
      <c r="G44" s="134"/>
      <c r="H44" s="100">
        <f>E44*F44</f>
        <v>0</v>
      </c>
      <c r="I44" s="36"/>
      <c r="K44" s="47" t="s">
        <v>43</v>
      </c>
      <c r="L44" s="9" t="s">
        <v>44</v>
      </c>
      <c r="M44" s="9"/>
      <c r="N44" s="9"/>
      <c r="O44" s="9"/>
      <c r="P44" s="9"/>
      <c r="Q44" s="9"/>
      <c r="R44" s="43"/>
      <c r="S44" s="43"/>
      <c r="T44" s="43"/>
      <c r="U44" s="102">
        <f>+U42+U43</f>
        <v>0</v>
      </c>
    </row>
    <row r="45" spans="2:21" s="13" customFormat="1" ht="16.5">
      <c r="B45" s="47" t="s">
        <v>116</v>
      </c>
      <c r="C45" s="43"/>
      <c r="D45" s="43"/>
      <c r="E45" s="35"/>
      <c r="F45" s="135"/>
      <c r="G45" s="134"/>
      <c r="H45" s="100"/>
      <c r="I45" s="36"/>
      <c r="K45" s="47" t="s">
        <v>72</v>
      </c>
      <c r="L45" s="43" t="s">
        <v>74</v>
      </c>
      <c r="M45" s="43"/>
      <c r="N45" s="43"/>
      <c r="O45" s="43"/>
      <c r="P45" s="43"/>
      <c r="Q45" s="43"/>
      <c r="R45" s="43"/>
      <c r="S45" s="43"/>
      <c r="T45" s="43"/>
      <c r="U45" s="111">
        <f>+U44</f>
        <v>0</v>
      </c>
    </row>
    <row r="46" spans="2:21" s="13" customFormat="1" ht="16.5">
      <c r="B46" s="96"/>
      <c r="C46" s="48"/>
      <c r="D46" s="48"/>
      <c r="E46" s="48"/>
      <c r="F46" s="48"/>
      <c r="G46" s="48"/>
      <c r="H46" s="48"/>
      <c r="I46" s="61">
        <v>1</v>
      </c>
      <c r="K46" s="47" t="s">
        <v>73</v>
      </c>
      <c r="L46" s="43" t="s">
        <v>46</v>
      </c>
      <c r="M46" s="43"/>
      <c r="N46" s="43"/>
      <c r="O46" s="43"/>
      <c r="P46" s="43"/>
      <c r="Q46" s="43"/>
      <c r="R46" s="43"/>
      <c r="S46" s="43"/>
      <c r="T46" s="43"/>
      <c r="U46" s="102">
        <f>+E60</f>
        <v>0</v>
      </c>
    </row>
    <row r="47" spans="11:21" s="13" customFormat="1" ht="16.5" thickBot="1">
      <c r="K47" s="47" t="s">
        <v>45</v>
      </c>
      <c r="L47" s="43" t="s">
        <v>48</v>
      </c>
      <c r="M47" s="43"/>
      <c r="N47" s="43"/>
      <c r="O47" s="43"/>
      <c r="P47" s="43"/>
      <c r="Q47" s="43"/>
      <c r="R47" s="43"/>
      <c r="S47" s="43"/>
      <c r="T47" s="43"/>
      <c r="U47" s="112"/>
    </row>
    <row r="48" spans="11:21" s="13" customFormat="1" ht="17.25" thickBot="1">
      <c r="K48" s="51" t="s">
        <v>47</v>
      </c>
      <c r="L48" s="52" t="s">
        <v>75</v>
      </c>
      <c r="M48" s="52"/>
      <c r="N48" s="52"/>
      <c r="O48" s="52"/>
      <c r="P48" s="52"/>
      <c r="Q48" s="52"/>
      <c r="R48" s="52"/>
      <c r="S48" s="52"/>
      <c r="T48" s="52"/>
      <c r="U48" s="113">
        <f>+U45+U46+U47</f>
        <v>0</v>
      </c>
    </row>
    <row r="49" s="13" customFormat="1" ht="16.5">
      <c r="B49" s="15" t="s">
        <v>132</v>
      </c>
    </row>
    <row r="50" spans="2:21" s="13" customFormat="1" ht="16.5">
      <c r="B50" s="138" t="s">
        <v>61</v>
      </c>
      <c r="C50" s="139"/>
      <c r="D50" s="140"/>
      <c r="E50" s="40" t="s">
        <v>59</v>
      </c>
      <c r="F50" s="124" t="s">
        <v>62</v>
      </c>
      <c r="G50" s="125"/>
      <c r="H50" s="125"/>
      <c r="I50" s="126"/>
      <c r="K50" s="48"/>
      <c r="L50" s="136" t="s">
        <v>103</v>
      </c>
      <c r="M50" s="137"/>
      <c r="N50" s="137"/>
      <c r="O50" s="137"/>
      <c r="P50" s="137"/>
      <c r="Q50" s="137"/>
      <c r="R50" s="137"/>
      <c r="S50" s="137"/>
      <c r="T50" s="137"/>
      <c r="U50" s="137"/>
    </row>
    <row r="51" spans="2:21" s="13" customFormat="1" ht="16.5">
      <c r="B51" s="83"/>
      <c r="C51" s="84"/>
      <c r="D51" s="85"/>
      <c r="E51" s="86"/>
      <c r="F51" s="81" t="s">
        <v>94</v>
      </c>
      <c r="G51" s="81" t="s">
        <v>95</v>
      </c>
      <c r="H51" s="81" t="s">
        <v>96</v>
      </c>
      <c r="I51" s="82" t="s">
        <v>97</v>
      </c>
      <c r="K51" s="48"/>
      <c r="L51" s="137"/>
      <c r="M51" s="137"/>
      <c r="N51" s="137"/>
      <c r="O51" s="137"/>
      <c r="P51" s="137"/>
      <c r="Q51" s="137"/>
      <c r="R51" s="137"/>
      <c r="S51" s="137"/>
      <c r="T51" s="137"/>
      <c r="U51" s="137"/>
    </row>
    <row r="52" spans="2:21" s="13" customFormat="1" ht="16.5">
      <c r="B52" s="47"/>
      <c r="C52" s="43"/>
      <c r="D52" s="44"/>
      <c r="E52" s="101"/>
      <c r="F52" s="79"/>
      <c r="G52" s="79"/>
      <c r="H52" s="79"/>
      <c r="I52" s="80"/>
      <c r="U52" s="54"/>
    </row>
    <row r="53" spans="2:11" s="13" customFormat="1" ht="16.5">
      <c r="B53" s="47"/>
      <c r="C53" s="43"/>
      <c r="D53" s="44"/>
      <c r="E53" s="101"/>
      <c r="F53" s="79"/>
      <c r="G53" s="79"/>
      <c r="H53" s="79"/>
      <c r="I53" s="80"/>
      <c r="K53" s="55"/>
    </row>
    <row r="54" spans="2:9" s="13" customFormat="1" ht="16.5">
      <c r="B54" s="47"/>
      <c r="C54" s="43"/>
      <c r="D54" s="44"/>
      <c r="E54" s="101"/>
      <c r="F54" s="79"/>
      <c r="G54" s="79"/>
      <c r="H54" s="79"/>
      <c r="I54" s="80"/>
    </row>
    <row r="55" spans="2:9" s="13" customFormat="1" ht="16.5">
      <c r="B55" s="47"/>
      <c r="C55" s="43"/>
      <c r="D55" s="44"/>
      <c r="E55" s="101"/>
      <c r="F55" s="79"/>
      <c r="G55" s="79"/>
      <c r="H55" s="79"/>
      <c r="I55" s="80"/>
    </row>
    <row r="56" spans="2:9" s="13" customFormat="1" ht="16.5">
      <c r="B56" s="47"/>
      <c r="C56" s="43"/>
      <c r="D56" s="44"/>
      <c r="E56" s="101"/>
      <c r="F56" s="79"/>
      <c r="G56" s="79"/>
      <c r="H56" s="79"/>
      <c r="I56" s="80"/>
    </row>
    <row r="57" spans="2:9" s="13" customFormat="1" ht="16.5">
      <c r="B57" s="47"/>
      <c r="C57" s="43"/>
      <c r="D57" s="44"/>
      <c r="E57" s="101"/>
      <c r="F57" s="79"/>
      <c r="G57" s="79"/>
      <c r="H57" s="79"/>
      <c r="I57" s="80"/>
    </row>
    <row r="58" spans="2:9" s="13" customFormat="1" ht="16.5">
      <c r="B58" s="47"/>
      <c r="C58" s="43"/>
      <c r="D58" s="44"/>
      <c r="E58" s="101"/>
      <c r="F58" s="79"/>
      <c r="G58" s="79"/>
      <c r="H58" s="79"/>
      <c r="I58" s="80"/>
    </row>
    <row r="59" spans="2:14" s="13" customFormat="1" ht="16.5">
      <c r="B59" s="47"/>
      <c r="C59" s="43"/>
      <c r="D59" s="44"/>
      <c r="E59" s="101"/>
      <c r="F59" s="79"/>
      <c r="G59" s="79"/>
      <c r="H59" s="79"/>
      <c r="I59" s="80"/>
      <c r="K59" s="55"/>
      <c r="N59" s="13" t="s">
        <v>99</v>
      </c>
    </row>
    <row r="60" spans="2:9" s="13" customFormat="1" ht="16.5">
      <c r="B60" s="49" t="s">
        <v>54</v>
      </c>
      <c r="C60" s="43"/>
      <c r="D60" s="44"/>
      <c r="E60" s="101">
        <f>SUM(E51:E58)</f>
        <v>0</v>
      </c>
      <c r="F60" s="87"/>
      <c r="G60" s="87"/>
      <c r="H60" s="87"/>
      <c r="I60" s="88"/>
    </row>
    <row r="61" s="13" customFormat="1" ht="16.5"/>
    <row r="62" s="13" customFormat="1" ht="16.5">
      <c r="K62" s="55"/>
    </row>
    <row r="63" s="13" customFormat="1" ht="16.5"/>
    <row r="64" s="13" customFormat="1" ht="16.5"/>
    <row r="65" spans="8:21" s="13" customFormat="1" ht="16.5">
      <c r="H65" s="78"/>
      <c r="I65" s="78"/>
      <c r="K65" s="55"/>
      <c r="U65" s="12">
        <f>+J65</f>
        <v>0</v>
      </c>
    </row>
    <row r="66" s="13" customFormat="1" ht="16.5"/>
    <row r="67" s="13" customFormat="1" ht="16.5"/>
    <row r="68" s="13" customFormat="1" ht="16.5"/>
    <row r="69" s="13" customFormat="1" ht="16.5"/>
    <row r="70" s="13" customFormat="1" ht="16.5"/>
    <row r="71" s="13" customFormat="1" ht="16.5"/>
    <row r="72" s="13" customFormat="1" ht="16.5"/>
    <row r="73" s="13" customFormat="1" ht="16.5"/>
    <row r="74" s="13" customFormat="1" ht="16.5"/>
    <row r="75" s="13" customFormat="1" ht="16.5"/>
    <row r="76" spans="11:21" ht="15"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1:21" ht="15"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1:21" ht="15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2:21" ht="12.75"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2:21" ht="12.75"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2:21" ht="12.75"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2:21" ht="12.75"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2:21" ht="12.75"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2:21" ht="12.75"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2:21" ht="12.75"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1:21" ht="15"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</row>
    <row r="87" spans="11:21" ht="15"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</row>
    <row r="88" spans="12:21" ht="12.75"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2:21" ht="12.75"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2:21" ht="12.75"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2:21" ht="12.75"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2:21" ht="12.75"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2:21" ht="12.75"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2:21" ht="12.75"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2:21" ht="12.75"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2:21" ht="12.75"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2:21" ht="12.75"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2:21" ht="12.75"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2:21" ht="12.75"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2:21" ht="12.75"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2:21" ht="12.75"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2:21" ht="12.75"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2:21" ht="12.75"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2:21" ht="12.75"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2:21" ht="12.75"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2:21" ht="12.75"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2:21" ht="12.75"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2:21" ht="12.75"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2:21" ht="12.75"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2:21" ht="12.75"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2:21" ht="12.75"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2:21" ht="12.75"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2:21" ht="12.75"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2:21" ht="12.75"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2:21" ht="12.75"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2:21" ht="12.75"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2:21" ht="12.75"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2:21" ht="12.75"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2:21" ht="12.75"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2:21" ht="12.75"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2:21" ht="12.75"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2:21" ht="12.75"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2:21" ht="12.75"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2:21" ht="12.75"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2:21" ht="12.75"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2:21" ht="12.75"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2:21" ht="12.75"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2:21" ht="12.75"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2:21" ht="12.75"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2:21" ht="12.75"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2:21" ht="12.75"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2:21" ht="12.75"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2:21" ht="12.75"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2:21" ht="12.75"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2:21" ht="12.75"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2:21" ht="12.75"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2:21" ht="12.75"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2:21" ht="12.75"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2:21" ht="12.75"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2:21" ht="12.75"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2:21" ht="12.75"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2:21" ht="12.75"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2:21" ht="12.75"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2:21" ht="12.75"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2:21" ht="12.75"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2:21" ht="12.75"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2:21" ht="12.75"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2:21" ht="12.75"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2:21" ht="12.75"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2:21" ht="12.75"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2:21" ht="12.75"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2:21" ht="12.75"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2:21" ht="12.75"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2:21" ht="12.75"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2:21" ht="12.75"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2:21" ht="12.75"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2:21" ht="12.75"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2:21" ht="12.75"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2:21" ht="12.75"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2:21" ht="12.75"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2:21" ht="12.75"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2:21" ht="12.75"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2:21" ht="12.75"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2:21" ht="12.75"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2:21" ht="12.75"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2:21" ht="12.75"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2:21" ht="12.75"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2:21" ht="12.75"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2:21" ht="12.75"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2:21" ht="12.75"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2:21" ht="12.75"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2:21" ht="12.75"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2:21" ht="12.75"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2:21" ht="12.75"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2:21" ht="12.75"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2:21" ht="12.75"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2:21" ht="12.75"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2:21" ht="12.75"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2:21" ht="12.75"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2:21" ht="12.75"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2:21" ht="12.75"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2:21" ht="12.75"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2:21" ht="12.75"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2:21" ht="12.75"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2:21" ht="12.75"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2:21" ht="12.75"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2:21" ht="12.75"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2:21" ht="12.75"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2:21" ht="12.75"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2:21" ht="12.75"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2:21" ht="12.75"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2:21" ht="12.75"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2:21" ht="12.75"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2:21" ht="12.75"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2:21" ht="12.75"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2:21" ht="12.75"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2:21" ht="12.75"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2:21" ht="12.75"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2:21" ht="12.75"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2:21" ht="12.75"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2:21" ht="12.75"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2:21" ht="12.75"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2:21" ht="12.75"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2:21" ht="12.75"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2:21" ht="12.75"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2:21" ht="12.75"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2:21" ht="12.75"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2:21" ht="12.75"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2:21" ht="12.75"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2:21" ht="12.75"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2:21" ht="12.75"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2:21" ht="12.75"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2:21" ht="12.75"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2:21" ht="12.75"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2:21" ht="12.75"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2:21" ht="12.75"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2:21" ht="12.75"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2:21" ht="12.75"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2:21" ht="12.75"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2:21" ht="12.75"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2:21" ht="12.75"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2:21" ht="12.75"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2:21" ht="12.75"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2:21" ht="12.75"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2:21" ht="12.75"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2:21" ht="12.75"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2:21" ht="12.75"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2:21" ht="12.75"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2:21" ht="12.75"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2:21" ht="12.75"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2:21" ht="12.75"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2:21" ht="12.75"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2:21" ht="12.75"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2:21" ht="12.75"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2:21" ht="12.75"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2:21" ht="12.75"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2:21" ht="12.75"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2:21" ht="12.75"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2:21" ht="12.75"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2:21" ht="12.75"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2:21" ht="12.75"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2:21" ht="12.75"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2:21" ht="12.75"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2:21" ht="12.75"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2:21" ht="12.75"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2:21" ht="12.75"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2:21" ht="12.75"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2:21" ht="12.75"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2:21" ht="12.75"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2:21" ht="12.75"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2:21" ht="12.75"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2:21" ht="12.75"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2:21" ht="12.75"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2:21" ht="12.75"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2:21" ht="12.75"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2:21" ht="12.75"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2:21" ht="12.75"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2:21" ht="12.75"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2:21" ht="12.75"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2:21" ht="12.75"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2:21" ht="12.75"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2:21" ht="12.75"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2:21" ht="12.75"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2:21" ht="12.75"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2:21" ht="12.75"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2:21" ht="12.75"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2:21" ht="12.75"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2:21" ht="12.75"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2:21" ht="12.75"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2:21" ht="12.75"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2:21" ht="12.75"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2:21" ht="12.75"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2:21" ht="12.75"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2:21" ht="12.75"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2:21" ht="12.75"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2:21" ht="12.75"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2:21" ht="12.75"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2:21" ht="12.75"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2:21" ht="12.75"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2:21" ht="12.75"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2:21" ht="12.75"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2:21" ht="12.75"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2:21" ht="12.75"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2:21" ht="12.75"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2:21" ht="12.75"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2:21" ht="12.75"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2:21" ht="12.75"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2:21" ht="12.75"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2:21" ht="12.75"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2:21" ht="12.75"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2:21" ht="12.75"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2:21" ht="12.75"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2:21" ht="12.75"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2:21" ht="12.75"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2:21" ht="12.75"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2:21" ht="12.75"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2:21" ht="12.75"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2:21" ht="12.75"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2:21" ht="12.75"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2:21" ht="12.75"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2:21" ht="12.75"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2:21" ht="12.75"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2:21" ht="12.75"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2:21" ht="12.75"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2:21" ht="12.75"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2:21" ht="12.75"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2:21" ht="12.75"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2:21" ht="12.75"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2:21" ht="12.75"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2:21" ht="12.75"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2:21" ht="12.75"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2:21" ht="12.75"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2:21" ht="12.75"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2:21" ht="12.75"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2:21" ht="12.75"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2:21" ht="12.75"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2:21" ht="12.75"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2:21" ht="12.75"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2:21" ht="12.75"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2:21" ht="12.75"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2:21" ht="12.75"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2:21" ht="12.75"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2:21" ht="12.75"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2:21" ht="12.75"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2:21" ht="12.75"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2:21" ht="12.75"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2:21" ht="12.75"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2:21" ht="12.75"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2:21" ht="12.75"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2:21" ht="12.75"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2:21" ht="12.75"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2:21" ht="12.75"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2:21" ht="12.75"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2:21" ht="12.75"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2:21" ht="12.75"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2:21" ht="12.75"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2:21" ht="12.75"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2:21" ht="12.75"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2:21" ht="12.75"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2:21" ht="12.75"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2:21" ht="12.75"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2:21" ht="12.75"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2:21" ht="12.75"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2:21" ht="12.75"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2:21" ht="12.75"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2:21" ht="12.75"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2:21" ht="12.75"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2:21" ht="12.75"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2:21" ht="12.75"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2:21" ht="12.75"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2:21" ht="12.75"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2:21" ht="12.75"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2:21" ht="12.75"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2:21" ht="12.75"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2:21" ht="12.75"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2:21" ht="12.75"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2:21" ht="12.75"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2:21" ht="12.75"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2:21" ht="12.75"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2:21" ht="12.75"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2:21" ht="12.75"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2:21" ht="12.75"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2:21" ht="12.75"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2:21" ht="12.75"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2:21" ht="12.75"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2:21" ht="12.75"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2:21" ht="12.75"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2:21" ht="12.75"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2:21" ht="12.75"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2:21" ht="12.75"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2:21" ht="12.75"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2:21" ht="12.75"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2:21" ht="12.75"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2:21" ht="12.75"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2:21" ht="12.75"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2:21" ht="12.75"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2:21" ht="12.75"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2:21" ht="12.75"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2:21" ht="12.75"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2:21" ht="12.75"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2:21" ht="12.75"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2:21" ht="12.75"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2:21" ht="12.75"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2:21" ht="12.75"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2:21" ht="12.75"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2:21" ht="12.75"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2:21" ht="12.75"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2:21" ht="12.75"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2:21" ht="12.75"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2:21" ht="12.75"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2:21" ht="12.75"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2:21" ht="12.75"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2:21" ht="12.75"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2:21" ht="12.75"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2:21" ht="12.75"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2:21" ht="12.75"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2:21" ht="12.75"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2:21" ht="12.75"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2:21" ht="12.75"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2:21" ht="12.75"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2:21" ht="12.75"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2:21" ht="12.75"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2:21" ht="12.75"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2:21" ht="12.75"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2:21" ht="12.75"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2:21" ht="12.75"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2:21" ht="12.75"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2:21" ht="12.75"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2:21" ht="12.75"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2:21" ht="12.75"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2:21" ht="12.75"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2:21" ht="12.75"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2:21" ht="12.75"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2:21" ht="12.75"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2:21" ht="12.75"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2:21" ht="12.75"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2:21" ht="12.75"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2:21" ht="12.75"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2:21" ht="12.75"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2:21" ht="12.75"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2:21" ht="12.75"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2:21" ht="12.75"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2:21" ht="12.75"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2:21" ht="12.75"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2:21" ht="12.75"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2:21" ht="12.75"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2:21" ht="12.75"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2:21" ht="12.75"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2:21" ht="12.75"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2:21" ht="12.75"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2:21" ht="12.75"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2:21" ht="12.75"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2:21" ht="12.75"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2:21" ht="12.75"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2:21" ht="12.75"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2:21" ht="12.75"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2:21" ht="12.75"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2:21" ht="12.75"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2:21" ht="12.75"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2:21" ht="12.75"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2:21" ht="12.75"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2:21" ht="12.75"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2:21" ht="12.75"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2:21" ht="12.75"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2:21" ht="12.75"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2:21" ht="12.75"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2:21" ht="12.75"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2:21" ht="12.75"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2:21" ht="12.75"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2:21" ht="12.75"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2:21" ht="12.75"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2:21" ht="12.75"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2:21" ht="12.75"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2:21" ht="12.75"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2:21" ht="12.75"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2:21" ht="12.75"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2:21" ht="12.75"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2:21" ht="12.75"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2:21" ht="12.75"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2:21" ht="12.75"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2:21" ht="12.75"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2:21" ht="12.75"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2:21" ht="12.75"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2:21" ht="12.75"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2:21" ht="12.75"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2:21" ht="12.75"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2:21" ht="12.75"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2:21" ht="12.75"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2:21" ht="12.75"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2:21" ht="12.75"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2:21" ht="12.75"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2:21" ht="12.75"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2:21" ht="12.75"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2:21" ht="12.75"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2:21" ht="12.75"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2:21" ht="12.75"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2:21" ht="12.75"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2:21" ht="12.75"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2:21" ht="12.75"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2:21" ht="12.75"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2:21" ht="12.75"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2:21" ht="12.75"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2:21" ht="12.75"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2:21" ht="12.75"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2:21" ht="12.75"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2:21" ht="12.75"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2:21" ht="12.75"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2:21" ht="12.75"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2:21" ht="12.75"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2:21" ht="12.75"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2:21" ht="12.75"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2:21" ht="12.75"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2:21" ht="12.75"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2:21" ht="12.75"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2:21" ht="12.75"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2:21" ht="12.75"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2:21" ht="12.75"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2:21" ht="12.75"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2:21" ht="12.75"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2:21" ht="12.75"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2:21" ht="12.75"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2:21" ht="12.75"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2:21" ht="12.75"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2:21" ht="12.75"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2:21" ht="12.75"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2:21" ht="12.75"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2:21" ht="12.75"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2:21" ht="12.75"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2:21" ht="12.75"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2:21" ht="12.75"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2:21" ht="12.75"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2:21" ht="12.75"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2:21" ht="12.75"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2:21" ht="12.75"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2:21" ht="12.75"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2:21" ht="12.75"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2:21" ht="12.75"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2:21" ht="12.75"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2:21" ht="12.75"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2:21" ht="12.75"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2:21" ht="12.75"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2:21" ht="12.75"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2:21" ht="12.75"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2:21" ht="12.75"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2:21" ht="12.75"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2:21" ht="12.75"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2:21" ht="12.75"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2:21" ht="12.75"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2:21" ht="12.75"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2:21" ht="12.75"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2:21" ht="12.75"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2:21" ht="12.75"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2:21" ht="12.75"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2:21" ht="12.75"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2:21" ht="12.75"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2:21" ht="12.75"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2:21" ht="12.75"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2:21" ht="12.75"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2:21" ht="12.75"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2:21" ht="12.75"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2:21" ht="12.75"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2:21" ht="12.75"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2:21" ht="12.75"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2:21" ht="12.75"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2:21" ht="12.75"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2:21" ht="12.75"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2:21" ht="12.75"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2:21" ht="12.75"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2:21" ht="12.75"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2:21" ht="12.75"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2:21" ht="12.75"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2:21" ht="12.75"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2:21" ht="12.75"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2:21" ht="12.75"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2:21" ht="12.75"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2:21" ht="12.75"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2:21" ht="12.75"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2:21" ht="12.75"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2:21" ht="12.75"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2:21" ht="12.75"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2:21" ht="12.75"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2:21" ht="12.75"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2:21" ht="12.75"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2:21" ht="12.75"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2:21" ht="12.75"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2:21" ht="12.75"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2:21" ht="12.75"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2:21" ht="12.75"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2:21" ht="12.75"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2:21" ht="12.75"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2:21" ht="12.75"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2:21" ht="12.75"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2:21" ht="12.75"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2:21" ht="12.75"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2:21" ht="12.75"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2:21" ht="12.75"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2:21" ht="12.75"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2:21" ht="12.75"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2:21" ht="12.75"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2:21" ht="12.75"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2:21" ht="12.75"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2:21" ht="12.75"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2:21" ht="12.75"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2:21" ht="12.75"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2:21" ht="12.75"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2:21" ht="12.75"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2:21" ht="12.75"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2:21" ht="12.75"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2:21" ht="12.75"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2:21" ht="12.75"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2:21" ht="12.75"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2:21" ht="12.75"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2:21" ht="12.75"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2:21" ht="12.75"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2:21" ht="12.75"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2:21" ht="12.75"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2:21" ht="12.75"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2:21" ht="12.75"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2:21" ht="12.75"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2:21" ht="12.75"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2:21" ht="12.75"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2:21" ht="12.75"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2:21" ht="12.75"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2:21" ht="12.75"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2:21" ht="12.75"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2:21" ht="12.75"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2:21" ht="12.75"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2:21" ht="12.75"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2:21" ht="12.75"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2:21" ht="12.75"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2:21" ht="12.75"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2:21" ht="12.75"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2:21" ht="12.75"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2:21" ht="12.75"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2:21" ht="12.75"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2:21" ht="12.75"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2:21" ht="12.75"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2:21" ht="12.75"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2:21" ht="12.75"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2:21" ht="12.75"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2:21" ht="12.75"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2:21" ht="12.75"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2:21" ht="12.75"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2:21" ht="12.75"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2:21" ht="12.75"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2:21" ht="12.75"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2:21" ht="12.75"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2:21" ht="12.75"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2:21" ht="12.75"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2:21" ht="12.75"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2:21" ht="12.75"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2:21" ht="12.75"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2:21" ht="12.75"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2:21" ht="12.75"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2:21" ht="12.75"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2:21" ht="12.75"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2:21" ht="12.75"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2:21" ht="12.75"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2:21" ht="12.75"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2:21" ht="12.75"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2:21" ht="12.75"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2:21" ht="12.75"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2:21" ht="12.75"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2:21" ht="12.75"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2:21" ht="12.75"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2:21" ht="12.75"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2:21" ht="12.75"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2:21" ht="12.75"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2:21" ht="12.75"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2:21" ht="12.75"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2:21" ht="12.75"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2:21" ht="12.75"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2:21" ht="12.75"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2:21" ht="12.75"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2:21" ht="12.75"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2:21" ht="12.75"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2:21" ht="12.75"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2:21" ht="12.75"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2:21" ht="12.75"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2:21" ht="12.75"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2:21" ht="12.75"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2:21" ht="12.75"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2:21" ht="12.75"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2:21" ht="12.75"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2:21" ht="12.75"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2:21" ht="12.75"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2:21" ht="12.75"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2:21" ht="12.75"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2:21" ht="12.75"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2:21" ht="12.75"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2:21" ht="12.75"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2:21" ht="12.75"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2:21" ht="12.75"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2:21" ht="12.75"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2:21" ht="12.75"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2:21" ht="12.75"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2:21" ht="12.75"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2:21" ht="12.75"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2:21" ht="12.75"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2:21" ht="12.75"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2:21" ht="12.75"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2:21" ht="12.75"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2:21" ht="12.75"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2:21" ht="12.75"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2:21" ht="12.75"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2:21" ht="12.75"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2:21" ht="12.75"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2:21" ht="12.75"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2:21" ht="12.75"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2:21" ht="12.75"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2:21" ht="12.75"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2:21" ht="12.75"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2:21" ht="12.75"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2:21" ht="12.75"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2:21" ht="12.75"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2:21" ht="12.75"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2:21" ht="12.75"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2:21" ht="12.75"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2:21" ht="12.75"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2:21" ht="12.75"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2:21" ht="12.75"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2:21" ht="12.75"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2:21" ht="12.75"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2:21" ht="12.75"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2:21" ht="12.75"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2:21" ht="12.75"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2:21" ht="12.75"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2:21" ht="12.75"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2:21" ht="12.75"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2:21" ht="12.75"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2:21" ht="12.75"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2:21" ht="12.75"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2:21" ht="12.75"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2:21" ht="12.75"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2:21" ht="12.75"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2:21" ht="12.75"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2:21" ht="12.75"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2:21" ht="12.75"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2:21" ht="12.75"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2:21" ht="12.75"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2:21" ht="12.75"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2:21" ht="12.75"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2:21" ht="12.75"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2:21" ht="12.75"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2:21" ht="12.75"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2:21" ht="12.75"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2:21" ht="12.75"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2:21" ht="12.75"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2:21" ht="12.75"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2:21" ht="12.75"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2:21" ht="12.75"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2:21" ht="12.75"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2:21" ht="12.75"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2:21" ht="12.75"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2:21" ht="12.75"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2:21" ht="12.75"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2:21" ht="12.75"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2:21" ht="12.75"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2:21" ht="12.75"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2:21" ht="12.75"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2:21" ht="12.75"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2:21" ht="12.75"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2:21" ht="12.75"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2:21" ht="12.75"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2:21" ht="12.75"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2:21" ht="12.75"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2:21" ht="12.75"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2:21" ht="12.75"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2:21" ht="12.75"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2:21" ht="12.75"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2:21" ht="12.75"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2:21" ht="12.75"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2:21" ht="12.75"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2:21" ht="12.75"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2:21" ht="12.75"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2:21" ht="12.75"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2:21" ht="12.75"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2:21" ht="12.75"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2:21" ht="12.75"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2:21" ht="12.75"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2:21" ht="12.75"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2:21" ht="12.75"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2:21" ht="12.75"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2:21" ht="12.75"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2:21" ht="12.75"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2:21" ht="12.75"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2:21" ht="12.75"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2:21" ht="12.75"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2:21" ht="12.75"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2:21" ht="12.75"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2:21" ht="12.75"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2:21" ht="12.75"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2:21" ht="12.75"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2:21" ht="12.75"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2:21" ht="12.75"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2:21" ht="12.75"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2:21" ht="12.75"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2:21" ht="12.75"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2:21" ht="12.75"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2:21" ht="12.75"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2:21" ht="12.75"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2:21" ht="12.75"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2:21" ht="12.75"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2:21" ht="12.75"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2:21" ht="12.75"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2:21" ht="12.75"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2:21" ht="12.75"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2:21" ht="12.75"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2:21" ht="12.75"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2:21" ht="12.75"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2:21" ht="12.75"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2:21" ht="12.75"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2:21" ht="12.75"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2:21" ht="12.75"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2:21" ht="12.75"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2:21" ht="12.75"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2:21" ht="12.75"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2:21" ht="12.75"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2:21" ht="12.75"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2:21" ht="12.75"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2:21" ht="12.75"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2:21" ht="12.75"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2:21" ht="12.75"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2:21" ht="12.75"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2:21" ht="12.75"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2:21" ht="12.75"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2:21" ht="12.75"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2:21" ht="12.75"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2:21" ht="12.75"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2:21" ht="12.75"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2:21" ht="12.75"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2:21" ht="12.75"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2:21" ht="12.75"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2:21" ht="12.75"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2:21" ht="12.75"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2:21" ht="12.75"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2:21" ht="12.75"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2:21" ht="12.75"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2:21" ht="12.75"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2:21" ht="12.75"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2:21" ht="12.75"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2:21" ht="12.75"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2:21" ht="12.75"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2:21" ht="12.75"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2:21" ht="12.75"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2:21" ht="12.75"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2:21" ht="12.75"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2:21" ht="12.75"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2:21" ht="12.75"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2:21" ht="12.75"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2:21" ht="12.75"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2:21" ht="12.75"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2:21" ht="12.75"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2:21" ht="12.75"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2:21" ht="12.75"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2:21" ht="12.75"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2:21" ht="12.75"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2:21" ht="12.75"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2:21" ht="12.75"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2:21" ht="12.75"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2:21" ht="12.75"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2:21" ht="12.75"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2:21" ht="12.75"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2:21" ht="12.75"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2:21" ht="12.75"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2:21" ht="12.75"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2:21" ht="12.75"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2:21" ht="12.75"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2:21" ht="12.75"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2:21" ht="12.75"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2:21" ht="12.75"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2:21" ht="12.75"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2:21" ht="12.75"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2:21" ht="12.75"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2:21" ht="12.75"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2:21" ht="12.75"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2:21" ht="12.75"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2:21" ht="12.75"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2:21" ht="12.75"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2:21" ht="12.75"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2:21" ht="12.75"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2:21" ht="12.75"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2:21" ht="12.75"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2:21" ht="12.75"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2:21" ht="12.75"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2:21" ht="12.75"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2:21" ht="12.75"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2:21" ht="12.75"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2:21" ht="12.75"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2:21" ht="12.75"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2:21" ht="12.75"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2:21" ht="12.75"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2:21" ht="12.75"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2:21" ht="12.75"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2:21" ht="12.75"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2:21" ht="12.75"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2:21" ht="12.75"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2:21" ht="12.75"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2:21" ht="12.75"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2:21" ht="12.75"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2:21" ht="12.75"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2:21" ht="12.75"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2:21" ht="12.75"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2:21" ht="12.75"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2:21" ht="12.75"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2:21" ht="12.75"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2:21" ht="12.75"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2:21" ht="12.75"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2:21" ht="12.75"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2:21" ht="12.75"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2:21" ht="12.75"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2:21" ht="12.75"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2:21" ht="12.75"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2:21" ht="12.75"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2:21" ht="12.75"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2:21" ht="12.75"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2:21" ht="12.75"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2:21" ht="12.75"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2:21" ht="12.75"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2:21" ht="12.75"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2:21" ht="12.75"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2:21" ht="12.75"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2:21" ht="12.75"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2:21" ht="12.75"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2:21" ht="12.75"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2:21" ht="12.75"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2:21" ht="12.75"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2:21" ht="12.75"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2:21" ht="12.75"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2:21" ht="12.75"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2:21" ht="12.75"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2:21" ht="12.75"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2:21" ht="12.75"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2:21" ht="12.75"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2:21" ht="12.75"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2:21" ht="12.75"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2:21" ht="12.75"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2:21" ht="12.75"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2:21" ht="12.75"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2:21" ht="12.75"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2:21" ht="12.75"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2:21" ht="12.75"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2:21" ht="12.75"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2:21" ht="12.75"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2:21" ht="12.75"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2:21" ht="12.75"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2:21" ht="12.75"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2:21" ht="12.75"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2:21" ht="12.75"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2:21" ht="12.75"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2:21" ht="12.75"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2:21" ht="12.75"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2:21" ht="12.75"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2:21" ht="12.75"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2:21" ht="12.75"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2:21" ht="12.75"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2:21" ht="12.75"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2:21" ht="12.75"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2:21" ht="12.75"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2:21" ht="12.75"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2:21" ht="12.75"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2:21" ht="12.75"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2:21" ht="12.75"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2:21" ht="12.75"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2:21" ht="12.75"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2:21" ht="12.75"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2:21" ht="12.75"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2:21" ht="12.75"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2:21" ht="12.75"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2:21" ht="12.75"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2:21" ht="12.75"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2:21" ht="12.75"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2:21" ht="12.75"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2:21" ht="12.75"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2:21" ht="12.75"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2:21" ht="12.75"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2:21" ht="12.75"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2:21" ht="12.75"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2:21" ht="12.75"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2:21" ht="12.75"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2:21" ht="12.75"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2:21" ht="12.75"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2:21" ht="12.75"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2:21" ht="12.75"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2:21" ht="12.75"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2:21" ht="12.75"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2:21" ht="12.75"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2:21" ht="12.75"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2:21" ht="12.75"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2:21" ht="12.75"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2:21" ht="12.75"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2:21" ht="12.75"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2:21" ht="12.75"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2:21" ht="12.75"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2:21" ht="12.75"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2:21" ht="12.75"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2:21" ht="12.75"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2:21" ht="12.75"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2:21" ht="12.75"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2:21" ht="12.75"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2:21" ht="12.75"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2:21" ht="12.75"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2:21" ht="12.75"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2:21" ht="12.75"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2:21" ht="12.75"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2:21" ht="12.75"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2:21" ht="12.75"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2:21" ht="12.75"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2:21" ht="12.75"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2:21" ht="12.75"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2:21" ht="12.75"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2:21" ht="12.75"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2:21" ht="12.75"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2:21" ht="12.75"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2:21" ht="12.75"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2:21" ht="12.75"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2:21" ht="12.75"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2:21" ht="12.75"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2:21" ht="12.75"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2:21" ht="12.75"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2:21" ht="12.75"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2:21" ht="12.75"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2:21" ht="12.75"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2:21" ht="12.75"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2:21" ht="12.75"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2:21" ht="12.75"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2:21" ht="12.75"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2:21" ht="12.75"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2:21" ht="12.75"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2:21" ht="12.75"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2:21" ht="12.75"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2:21" ht="12.75"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2:21" ht="12.75"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2:21" ht="12.75"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2:21" ht="12.75"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2:21" ht="12.75"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2:21" ht="12.75"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2:21" ht="12.75"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2:21" ht="12.75"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2:21" ht="12.75"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2:21" ht="12.75"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2:21" ht="12.75"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2:21" ht="12.75"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2:21" ht="12.75"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2:21" ht="12.75"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2:21" ht="12.75"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2:21" ht="12.75"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2:21" ht="12.75"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2:21" ht="12.75"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2:21" ht="12.75"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2:21" ht="12.75"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2:21" ht="12.75"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2:21" ht="12.75"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2:21" ht="12.75"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2:21" ht="12.75"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2:21" ht="12.75"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2:21" ht="12.75"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2:21" ht="12.75"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2:21" ht="12.75"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2:21" ht="12.75"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2:21" ht="12.75"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2:21" ht="12.75"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2:21" ht="12.75"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2:21" ht="12.75"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2:21" ht="12.75"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2:21" ht="12.75"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2:21" ht="12.75"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2:21" ht="12.75"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2:21" ht="12.75"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2:21" ht="12.75"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2:21" ht="12.75"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2:21" ht="12.75"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2:21" ht="12.75"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2:21" ht="12.75"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2:21" ht="12.75"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2:21" ht="12.75"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2:21" ht="12.75"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2:21" ht="12.75"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2:21" ht="12.75"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2:21" ht="12.75"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2:21" ht="12.75"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2:21" ht="12.75"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2:21" ht="12.75"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2:21" ht="12.75"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2:21" ht="12.75"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2:21" ht="12.75"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2:21" ht="12.75"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2:21" ht="12.75"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2:21" ht="12.75"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2:21" ht="12.75"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2:21" ht="12.75"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2:21" ht="12.75"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2:21" ht="12.75"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2:21" ht="12.75"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2:21" ht="12.75"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2:21" ht="12.75"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2:21" ht="12.75"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2:21" ht="12.75"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2:21" ht="12.75"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2:21" ht="12.75"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2:21" ht="12.75"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2:21" ht="12.75"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2:21" ht="12.75"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2:21" ht="12.75"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2:21" ht="12.75"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2:21" ht="12.75"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2:21" ht="12.75"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2:21" ht="12.75"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2:21" ht="12.75"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2:21" ht="12.75"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2:21" ht="12.75"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2:21" ht="12.75"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2:21" ht="12.75"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2:21" ht="12.75"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2:21" ht="12.75"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2:21" ht="12.75"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2:21" ht="12.75"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2:21" ht="12.75"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2:21" ht="12.75"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2:21" ht="12.75"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2:21" ht="12.75"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2:21" ht="12.75"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2:21" ht="12.75"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2:21" ht="12.75"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2:21" ht="12.75"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2:21" ht="12.75"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2:21" ht="12.75"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2:21" ht="12.75"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2:21" ht="12.75"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2:21" ht="12.75"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2:21" ht="12.75"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2:21" ht="12.75"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2:21" ht="12.75"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2:21" ht="12.75"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2:21" ht="12.75"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2:21" ht="12.75"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2:21" ht="12.75"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2:21" ht="12.75"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2:21" ht="12.75"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2:21" ht="12.75"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2:21" ht="12.75"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2:21" ht="12.75"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2:21" ht="12.75"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2:21" ht="12.75"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2:21" ht="12.75"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2:21" ht="12.75"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2:21" ht="12.75"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2:21" ht="12.75"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2:21" ht="12.75"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2:21" ht="12.75"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2:21" ht="12.75"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2:21" ht="12.75"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2:21" ht="12.75"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2:21" ht="12.75"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2:21" ht="12.75"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2:21" ht="12.75"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2:21" ht="12.75"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2:21" ht="12.75"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2:21" ht="12.75"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2:21" ht="12.75"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2:21" ht="12.75"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2:21" ht="12.75"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2:21" ht="12.75"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2:21" ht="12.75"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2:21" ht="12.75"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2:21" ht="12.75"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2:21" ht="12.75"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2:21" ht="12.75"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2:21" ht="12.75"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2:21" ht="12.75"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2:21" ht="12.75"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2:21" ht="12.75"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2:21" ht="12.75"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2:21" ht="12.75"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2:21" ht="12.75"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2:21" ht="12.75"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2:21" ht="12.75"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2:21" ht="12.75"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2:21" ht="12.75"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2:21" ht="12.75"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2:21" ht="12.75"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2:21" ht="12.75"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2:21" ht="12.75"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2:21" ht="12.75"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2:21" ht="12.75"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2:21" ht="12.75"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2:21" ht="12.75"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2:21" ht="12.75"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2:21" ht="12.75"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2:21" ht="12.75"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2:21" ht="12.75"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2:21" ht="12.75"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2:21" ht="12.75"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2:21" ht="12.75"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2:21" ht="12.75"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2:21" ht="12.75"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2:21" ht="12.75"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2:21" ht="12.75"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2:21" ht="12.75"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2:21" ht="12.75"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2:21" ht="12.75"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2:21" ht="12.75"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2:21" ht="12.75"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2:21" ht="12.75"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2:21" ht="12.75"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2:21" ht="12.75"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2:21" ht="12.75"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2:21" ht="12.75"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2:21" ht="12.75"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2:21" ht="12.75"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2:21" ht="12.75"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2:21" ht="12.75"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2:21" ht="12.75"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2:21" ht="12.75"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2:21" ht="12.75"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2:21" ht="12.75"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2:21" ht="12.75"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2:21" ht="12.75"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2:21" ht="12.75"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2:21" ht="12.75"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2:21" ht="12.75"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2:21" ht="12.75"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2:21" ht="12.75"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2:21" ht="12.75"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2:21" ht="12.75"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2:21" ht="12.75"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2:21" ht="12.75"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2:21" ht="12.75"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2:21" ht="12.75"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2:21" ht="12.75"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2:21" ht="12.75"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2:21" ht="12.75"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2:21" ht="12.75"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2:21" ht="12.75"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2:21" ht="12.75"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2:21" ht="12.75"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2:21" ht="12.75"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2:21" ht="12.75"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2:21" ht="12.75"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2:21" ht="12.75"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2:21" ht="12.75"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2:21" ht="12.75"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2:21" ht="12.75"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2:21" ht="12.75"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2:21" ht="12.75"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2:21" ht="12.75"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2:21" ht="12.75"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2:21" ht="12.75"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2:21" ht="12.75"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2:21" ht="12.75"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2:21" ht="12.75"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2:21" ht="12.75"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2:21" ht="12.75"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2:21" ht="12.75"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2:21" ht="12.75"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2:21" ht="12.75"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2:21" ht="12.75"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2:21" ht="12.75"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2:21" ht="12.75"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2:21" ht="12.75"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2:21" ht="12.75"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2:21" ht="12.75"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2:21" ht="12.75"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2:21" ht="12.75"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2:21" ht="12.75"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2:21" ht="12.75"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2:21" ht="12.75"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2:21" ht="12.75"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2:21" ht="12.75"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2:21" ht="12.75"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2:21" ht="12.75"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2:21" ht="12.75"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2:21" ht="12.75"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2:21" ht="12.75"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2:21" ht="12.75"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2:21" ht="12.75"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2:21" ht="12.75"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2:21" ht="12.75"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2:21" ht="12.75"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2:21" ht="12.75"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2:21" ht="12.75"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2:21" ht="12.75"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2:21" ht="12.75"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2:21" ht="12.75"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2:21" ht="12.75"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2:21" ht="12.75"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2:21" ht="12.75"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2:21" ht="12.75"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2:21" ht="12.75"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2:21" ht="12.75"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2:21" ht="12.75"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2:21" ht="12.75"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2:21" ht="12.75"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2:21" ht="12.75"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2:21" ht="12.75"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2:21" ht="12.75"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2:21" ht="12.75"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2:21" ht="12.75"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2:21" ht="12.75"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2:21" ht="12.75"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2:21" ht="12.75"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2:21" ht="12.75"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2:21" ht="12.75"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2:21" ht="12.75"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2:21" ht="12.75"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2:21" ht="12.75"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2:21" ht="12.75"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2:21" ht="12.75"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2:21" ht="12.75"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2:21" ht="12.75"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2:21" ht="12.75"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2:21" ht="12.75"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2:21" ht="12.75"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2:21" ht="12.75"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2:21" ht="12.75"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2:21" ht="12.75"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2:21" ht="12.75"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2:21" ht="12.75"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2:21" ht="12.75"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2:21" ht="12.75"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2:21" ht="12.75"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2:21" ht="12.75"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2:21" ht="12.75"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2:21" ht="12.75"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2:21" ht="12.75"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2:21" ht="12.75"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2:21" ht="12.75"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2:21" ht="12.75"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2:21" ht="12.75"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2:21" ht="12.75"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2:21" ht="12.75"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2:21" ht="12.75"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2:21" ht="12.75"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2:21" ht="12.75"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2:21" ht="12.75"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2:21" ht="12.75"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2:21" ht="12.75"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2:21" ht="12.75"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2:21" ht="12.75"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2:21" ht="12.75"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2:21" ht="12.75"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2:21" ht="12.75"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2:21" ht="12.75"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2:21" ht="12.75"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2:21" ht="12.75"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2:21" ht="12.75"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2:21" ht="12.75"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2:21" ht="12.75"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2:21" ht="12.75"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2:21" ht="12.75"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2:21" ht="12.75"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2:21" ht="12.75"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2:21" ht="12.75"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2:21" ht="12.75"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2:21" ht="12.75"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2:21" ht="12.75"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2:21" ht="12.75"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2:21" ht="12.75"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2:21" ht="12.75"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2:21" ht="12.75"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2:21" ht="12.75"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2:21" ht="12.75"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2:21" ht="12.75"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2:21" ht="12.75"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2:21" ht="12.75"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2:21" ht="12.75"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2:21" ht="12.75"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2:21" ht="12.75"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2:21" ht="12.75"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2:21" ht="12.75"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2:21" ht="12.75"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2:21" ht="12.75"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2:21" ht="12.75"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2:21" ht="12.75"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2:21" ht="12.75"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2:21" ht="12.75"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2:21" ht="12.75"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2:21" ht="12.75"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2:21" ht="12.75"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2:21" ht="12.75"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2:21" ht="12.75"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2:21" ht="12.75"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2:21" ht="12.75"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2:21" ht="12.75"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2:21" ht="12.75"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2:21" ht="12.75"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2:21" ht="12.75"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2:21" ht="12.75"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2:21" ht="12.75"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2:21" ht="12.75"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2:21" ht="12.75"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2:21" ht="12.75"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2:21" ht="12.75"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2:21" ht="12.75"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2:21" ht="12.75"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2:21" ht="12.75"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2:21" ht="12.75"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2:21" ht="12.75"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2:21" ht="12.75"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2:21" ht="12.75"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2:21" ht="12.75"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2:21" ht="12.75"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2:21" ht="12.75"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2:21" ht="12.75"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2:21" ht="12.75"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2:21" ht="12.75"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2:21" ht="12.75"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2:21" ht="12.75"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2:21" ht="12.75"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2:21" ht="12.75"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2:21" ht="12.75"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2:21" ht="12.75"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2:21" ht="12.75"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2:21" ht="12.75"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2:21" ht="12.75"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2:21" ht="12.75"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2:21" ht="12.75"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2:21" ht="12.75"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2:21" ht="12.75"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2:21" ht="12.75"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2:21" ht="12.75"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2:21" ht="12.75"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2:21" ht="12.75"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2:21" ht="12.75"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2:21" ht="12.75"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2:21" ht="12.75"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2:21" ht="12.75"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2:21" ht="12.75"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2:21" ht="12.75"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2:21" ht="12.75"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2:21" ht="12.75"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2:21" ht="12.75"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2:21" ht="12.75"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2:21" ht="12.75"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2:21" ht="12.75"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2:21" ht="12.75"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2:21" ht="12.75"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2:21" ht="12.75"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2:21" ht="12.75"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2:21" ht="12.75"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2:21" ht="12.75"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2:21" ht="12.75"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12:21" ht="12.75"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2:21" ht="12.75"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2:21" ht="12.75"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2:21" ht="12.75"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2:21" ht="12.75"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2:21" ht="12.75"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2:21" ht="12.75"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2:21" ht="12.75"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2:21" ht="12.75"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12:21" ht="12.75"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2:21" ht="12.75"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2:21" ht="12.75"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2:21" ht="12.75"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2:21" ht="12.75"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2:21" ht="12.75"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2:21" ht="12.75"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2:21" ht="12.75"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2:21" ht="12.75"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2:21" ht="12.75"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2:21" ht="12.75"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2:21" ht="12.75"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2:21" ht="12.75"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2:21" ht="12.75"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2:21" ht="12.75"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2:21" ht="12.75"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2:21" ht="12.75"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2:21" ht="12.75"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2:21" ht="12.75"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2:21" ht="12.75"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2:21" ht="12.75"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2:21" ht="12.75"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2:21" ht="12.75"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2:21" ht="12.75"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2:21" ht="12.75"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2:21" ht="12.75"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2:21" ht="12.75"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2:21" ht="12.75"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2:21" ht="12.75"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2:21" ht="12.75"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2:21" ht="12.75"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2:21" ht="12.75"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2:21" ht="12.75"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2:21" ht="12.75"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2:21" ht="12.75"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2:21" ht="12.75"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2:21" ht="12.75"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2:21" ht="12.75"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2:21" ht="12.75"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2:21" ht="12.75"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2:21" ht="12.75"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2:21" ht="12.75"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2:21" ht="12.75"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2:21" ht="12.75"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2:21" ht="12.75"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2:21" ht="12.75"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2:21" ht="12.75"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2:21" ht="12.75"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2:21" ht="12.75"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2:21" ht="12.75"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2:21" ht="12.75"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2:21" ht="12.75"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2:21" ht="12.75"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2:21" ht="12.75"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2:21" ht="12.75"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2:21" ht="12.75"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2:21" ht="12.75"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2:21" ht="12.75"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2:21" ht="12.75"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2:21" ht="12.75"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2:21" ht="12.75"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2:21" ht="12.75"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2:21" ht="12.75"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2:21" ht="12.75"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2:21" ht="12.75"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2:21" ht="12.75"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2:21" ht="12.75"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2:21" ht="12.75"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2:21" ht="12.75"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2:21" ht="12.75"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2:21" ht="12.75"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2:21" ht="12.75"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2:21" ht="12.75"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2:21" ht="12.75"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2:21" ht="12.75"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2:21" ht="12.75"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2:21" ht="12.75"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2:21" ht="12.75"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2:21" ht="12.75"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2:21" ht="12.75"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2:21" ht="12.75"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2:21" ht="12.75"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2:21" ht="12.75"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2:21" ht="12.75"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2:21" ht="12.75"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2:21" ht="12.75"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2:21" ht="12.75"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2:21" ht="12.75"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2:21" ht="12.75"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2:21" ht="12.75"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2:21" ht="12.75"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2:21" ht="12.75"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2:21" ht="12.75"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2:21" ht="12.75"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2:21" ht="12.75"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2:21" ht="12.75"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2:21" ht="12.75"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2:21" ht="12.75"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2:21" ht="12.75"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2:21" ht="12.75"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2:21" ht="12.75"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2:21" ht="12.75"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2:21" ht="12.75"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2:21" ht="12.75"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2:21" ht="12.75"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2:21" ht="12.75"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2:21" ht="12.75"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12:21" ht="12.75"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12:21" ht="12.75"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2:21" ht="12.75"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2:21" ht="12.75"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2:21" ht="12.75"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2:21" ht="12.75"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12:21" ht="12.75"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2:21" ht="12.75"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2:21" ht="12.75"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2:21" ht="12.75"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2:21" ht="12.75"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2:21" ht="12.75"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2:21" ht="12.75"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12:21" ht="12.75"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2:21" ht="12.75"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2:21" ht="12.75"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2:21" ht="12.75"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2:21" ht="12.75"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2:21" ht="12.75"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2:21" ht="12.75"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2:21" ht="12.75">
      <c r="L1559" s="1"/>
      <c r="M1559" s="1"/>
      <c r="N1559" s="1"/>
      <c r="O1559" s="1"/>
      <c r="P1559" s="1"/>
      <c r="Q1559" s="1"/>
      <c r="R1559" s="1"/>
      <c r="S1559" s="1"/>
      <c r="T1559" s="1"/>
      <c r="U1559" s="1"/>
    </row>
    <row r="1560" spans="12:21" ht="12.75"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2:21" ht="12.75"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2:21" ht="12.75"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2:21" ht="12.75"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2:21" ht="12.75"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2:21" ht="12.75"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2:21" ht="12.75"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2:21" ht="12.75"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2:21" ht="12.75"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2:21" ht="12.75"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2:21" ht="12.75"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2:21" ht="12.75"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2:21" ht="12.75"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2:21" ht="12.75"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2:21" ht="12.75"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2:21" ht="12.75"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2:21" ht="12.75"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2:21" ht="12.75"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2:21" ht="12.75"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2:21" ht="12.75"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2:21" ht="12.75"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2:21" ht="12.75"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2:21" ht="12.75"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2:21" ht="12.75"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2:21" ht="12.75"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2:21" ht="12.75"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2:21" ht="12.75"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2:21" ht="12.75"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2:21" ht="12.75"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2:21" ht="12.75"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2:21" ht="12.75"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2:21" ht="12.75"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2:21" ht="12.75"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2:21" ht="12.75"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2:21" ht="12.75"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2:21" ht="12.75"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2:21" ht="12.75"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2:21" ht="12.75"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2:21" ht="12.75"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2:21" ht="12.75"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2:21" ht="12.75"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2:21" ht="12.75"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2:21" ht="12.75"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2:21" ht="12.75"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2:21" ht="12.75"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2:21" ht="12.75"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2:21" ht="12.75"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2:21" ht="12.75"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12:21" ht="12.75"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2:21" ht="12.75"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2:21" ht="12.75"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2:21" ht="12.75"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2:21" ht="12.75"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2:21" ht="12.75"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2:21" ht="12.75"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2:21" ht="12.75"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2:21" ht="12.75"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2:21" ht="12.75"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2:21" ht="12.75"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2:21" ht="12.75"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2:21" ht="12.75"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2:21" ht="12.75"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2:21" ht="12.75"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2:21" ht="12.75"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2:21" ht="12.75"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2:21" ht="12.75"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2:21" ht="12.75"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2:21" ht="12.75"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2:21" ht="12.75"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2:21" ht="12.75"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2:21" ht="12.75"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2:21" ht="12.75"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2:21" ht="12.75"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2:21" ht="12.75"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2:21" ht="12.75"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2:21" ht="12.75"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2:21" ht="12.75"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2:21" ht="12.75"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2:21" ht="12.75"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2:21" ht="12.75"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2:21" ht="12.75"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2:21" ht="12.75"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2:21" ht="12.75"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2:21" ht="12.75"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2:21" ht="12.75"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2:21" ht="12.75"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2:21" ht="12.75"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2:21" ht="12.75"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2:21" ht="12.75"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2:21" ht="12.75"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2:21" ht="12.75"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2:21" ht="12.75"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2:21" ht="12.75"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2:21" ht="12.75"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2:21" ht="12.75"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2:21" ht="12.75"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2:21" ht="12.75"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12:21" ht="12.75"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2:21" ht="12.75"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2:21" ht="12.75"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12:21" ht="12.75"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12:21" ht="12.75"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2:21" ht="12.75"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2:21" ht="12.75"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12:21" ht="12.75"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2:21" ht="12.75"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2:21" ht="12.75"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2:21" ht="12.75"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12:21" ht="12.75"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2:21" ht="12.75"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2:21" ht="12.75"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2:21" ht="12.75"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12:21" ht="12.75"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2:21" ht="12.75"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12:21" ht="12.75"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12:21" ht="12.75"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2:21" ht="12.75"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2:21" ht="12.75"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12:21" ht="12.75"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2:21" ht="12.75"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2:21" ht="12.75"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2:21" ht="12.75"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2:21" ht="12.75"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2:21" ht="12.75"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2:21" ht="12.75"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12:21" ht="12.75"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2:21" ht="12.75"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2:21" ht="12.75"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2:21" ht="12.75"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2:21" ht="12.75"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2:21" ht="12.75"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2:21" ht="12.75"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2:21" ht="12.75"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2:21" ht="12.75"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2:21" ht="12.75"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2:21" ht="12.75"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2:21" ht="12.75"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2:21" ht="12.75"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2:21" ht="12.75"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2:21" ht="12.75"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2:21" ht="12.75"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2:21" ht="12.75"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2:21" ht="12.75"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2:21" ht="12.75"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2:21" ht="12.75"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2:21" ht="12.75"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2:21" ht="12.75"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2:21" ht="12.75"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2:21" ht="12.75"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2:21" ht="12.75"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2:21" ht="12.75"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2:21" ht="12.75"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2:21" ht="12.75"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2:21" ht="12.75"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2:21" ht="12.75"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2:21" ht="12.75"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2:21" ht="12.75"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2:21" ht="12.75"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2:21" ht="12.75"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2:21" ht="12.75"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2:21" ht="12.75"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2:21" ht="12.75"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2:21" ht="12.75"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2:21" ht="12.75"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2:21" ht="12.75"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2:21" ht="12.75"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2:21" ht="12.75"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2:21" ht="12.75"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2:21" ht="12.75"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2:21" ht="12.75"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2:21" ht="12.75"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2:21" ht="12.75"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2:21" ht="12.75"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2:21" ht="12.75"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2:21" ht="12.75"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2:21" ht="12.75"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</sheetData>
  <sheetProtection/>
  <mergeCells count="12">
    <mergeCell ref="F44:G44"/>
    <mergeCell ref="F45:G45"/>
    <mergeCell ref="L50:U51"/>
    <mergeCell ref="B50:D50"/>
    <mergeCell ref="F50:I50"/>
    <mergeCell ref="B21:H21"/>
    <mergeCell ref="C5:I5"/>
    <mergeCell ref="G6:I6"/>
    <mergeCell ref="D6:F6"/>
    <mergeCell ref="B41:H41"/>
    <mergeCell ref="F42:G42"/>
    <mergeCell ref="F43:G43"/>
  </mergeCells>
  <dataValidations count="1">
    <dataValidation type="whole" operator="greaterThanOrEqual" allowBlank="1" showInputMessage="1" showErrorMessage="1" sqref="U31 I22:I25">
      <formula1>5000</formula1>
    </dataValidation>
  </dataValidations>
  <printOptions/>
  <pageMargins left="0.5" right="0" top="1" bottom="1" header="0.5" footer="0.5"/>
  <pageSetup horizontalDpi="600" verticalDpi="600" orientation="portrait" scale="59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35"/>
  <sheetViews>
    <sheetView showGridLines="0" view="pageBreakPreview" zoomScaleNormal="75" zoomScaleSheetLayoutView="100" zoomScalePageLayoutView="0" workbookViewId="0" topLeftCell="A30">
      <selection activeCell="E48" sqref="E48"/>
    </sheetView>
  </sheetViews>
  <sheetFormatPr defaultColWidth="9.140625" defaultRowHeight="12.75"/>
  <cols>
    <col min="1" max="1" width="4.7109375" style="0" bestFit="1" customWidth="1"/>
    <col min="2" max="2" width="37.57421875" style="0" customWidth="1"/>
    <col min="3" max="3" width="18.7109375" style="0" customWidth="1"/>
    <col min="4" max="4" width="12.28125" style="0" bestFit="1" customWidth="1"/>
    <col min="5" max="5" width="10.57421875" style="0" bestFit="1" customWidth="1"/>
    <col min="6" max="6" width="10.421875" style="0" bestFit="1" customWidth="1"/>
    <col min="7" max="7" width="13.421875" style="0" customWidth="1"/>
    <col min="8" max="8" width="10.7109375" style="0" bestFit="1" customWidth="1"/>
    <col min="9" max="9" width="10.421875" style="0" bestFit="1" customWidth="1"/>
    <col min="10" max="10" width="18.8515625" style="0" customWidth="1"/>
    <col min="11" max="11" width="4.140625" style="1" customWidth="1"/>
    <col min="12" max="15" width="9.140625" style="0" customWidth="1"/>
    <col min="16" max="16" width="13.8515625" style="0" bestFit="1" customWidth="1"/>
    <col min="17" max="17" width="32.57421875" style="0" customWidth="1"/>
    <col min="18" max="18" width="18.7109375" style="0" customWidth="1"/>
    <col min="19" max="19" width="20.57421875" style="0" customWidth="1"/>
    <col min="20" max="20" width="19.8515625" style="0" customWidth="1"/>
    <col min="21" max="21" width="18.7109375" style="0" customWidth="1"/>
  </cols>
  <sheetData>
    <row r="1" spans="2:21" s="13" customFormat="1" ht="16.5">
      <c r="B1" s="15" t="s">
        <v>65</v>
      </c>
      <c r="H1" s="14"/>
      <c r="K1" s="12"/>
      <c r="Q1" s="14"/>
      <c r="R1" s="14" t="s">
        <v>71</v>
      </c>
      <c r="U1" s="14"/>
    </row>
    <row r="2" s="13" customFormat="1" ht="16.5"/>
    <row r="3" spans="2:11" s="13" customFormat="1" ht="18">
      <c r="B3" s="89" t="s">
        <v>101</v>
      </c>
      <c r="C3" s="15"/>
      <c r="D3" s="15"/>
      <c r="K3" s="13" t="s">
        <v>98</v>
      </c>
    </row>
    <row r="4" s="13" customFormat="1" ht="16.5">
      <c r="L4" s="13" t="s">
        <v>99</v>
      </c>
    </row>
    <row r="5" spans="2:21" s="13" customFormat="1" ht="39" customHeight="1">
      <c r="B5" s="15" t="s">
        <v>92</v>
      </c>
      <c r="C5" s="121" t="s">
        <v>109</v>
      </c>
      <c r="D5" s="122"/>
      <c r="E5" s="122"/>
      <c r="F5" s="122"/>
      <c r="G5" s="122"/>
      <c r="H5" s="122"/>
      <c r="I5" s="123"/>
      <c r="K5" s="4" t="s">
        <v>53</v>
      </c>
      <c r="L5" s="5"/>
      <c r="M5" s="6">
        <v>2</v>
      </c>
      <c r="N5" s="5" t="s">
        <v>0</v>
      </c>
      <c r="O5" s="5"/>
      <c r="P5" s="94"/>
      <c r="Q5" s="43"/>
      <c r="R5" s="43"/>
      <c r="S5" s="43"/>
      <c r="T5" s="43"/>
      <c r="U5" s="7"/>
    </row>
    <row r="6" spans="2:21" s="13" customFormat="1" ht="16.5">
      <c r="B6" s="11"/>
      <c r="C6" s="56" t="s">
        <v>76</v>
      </c>
      <c r="D6" s="127" t="s">
        <v>85</v>
      </c>
      <c r="E6" s="128"/>
      <c r="F6" s="129"/>
      <c r="G6" s="124" t="s">
        <v>57</v>
      </c>
      <c r="H6" s="125"/>
      <c r="I6" s="126"/>
      <c r="K6" s="8"/>
      <c r="L6" s="9"/>
      <c r="M6" s="9"/>
      <c r="N6" s="9"/>
      <c r="O6" s="9"/>
      <c r="P6" s="9"/>
      <c r="Q6" s="9"/>
      <c r="R6" s="9"/>
      <c r="S6" s="9"/>
      <c r="T6" s="9"/>
      <c r="U6" s="10"/>
    </row>
    <row r="7" spans="2:21" s="13" customFormat="1" ht="16.5">
      <c r="B7" s="22" t="s">
        <v>56</v>
      </c>
      <c r="C7" s="23" t="s">
        <v>55</v>
      </c>
      <c r="D7" s="24" t="s">
        <v>2</v>
      </c>
      <c r="E7" s="24" t="s">
        <v>3</v>
      </c>
      <c r="F7" s="25" t="s">
        <v>4</v>
      </c>
      <c r="G7" s="26" t="s">
        <v>2</v>
      </c>
      <c r="H7" s="26" t="s">
        <v>3</v>
      </c>
      <c r="I7" s="27" t="s">
        <v>4</v>
      </c>
      <c r="K7" s="28" t="s">
        <v>11</v>
      </c>
      <c r="L7" s="29" t="s">
        <v>77</v>
      </c>
      <c r="M7" s="29"/>
      <c r="N7" s="29"/>
      <c r="O7" s="29"/>
      <c r="P7" s="29"/>
      <c r="Q7" s="30"/>
      <c r="R7" s="19"/>
      <c r="S7" s="19"/>
      <c r="T7" s="20"/>
      <c r="U7" s="21"/>
    </row>
    <row r="8" spans="1:21" s="13" customFormat="1" ht="16.5">
      <c r="A8" s="34" t="s">
        <v>7</v>
      </c>
      <c r="B8" s="35"/>
      <c r="C8" s="117"/>
      <c r="D8" s="114"/>
      <c r="E8" s="114"/>
      <c r="F8" s="114"/>
      <c r="G8" s="102">
        <f>+C8*(D8/9)</f>
        <v>0</v>
      </c>
      <c r="H8" s="102">
        <f>+C8*(E8/9)</f>
        <v>0</v>
      </c>
      <c r="I8" s="102">
        <f>+C8*(F8/9)</f>
        <v>0</v>
      </c>
      <c r="K8" s="28"/>
      <c r="L8" s="29" t="s">
        <v>27</v>
      </c>
      <c r="M8" s="29"/>
      <c r="N8" s="29"/>
      <c r="O8" s="29"/>
      <c r="P8" s="29"/>
      <c r="Q8" s="30"/>
      <c r="R8" s="31"/>
      <c r="S8" s="31" t="s">
        <v>1</v>
      </c>
      <c r="T8" s="32"/>
      <c r="U8" s="33" t="s">
        <v>5</v>
      </c>
    </row>
    <row r="9" spans="1:21" s="13" customFormat="1" ht="16.5">
      <c r="A9" s="41" t="s">
        <v>8</v>
      </c>
      <c r="B9" s="35"/>
      <c r="C9" s="118"/>
      <c r="D9" s="114"/>
      <c r="E9" s="114"/>
      <c r="F9" s="114"/>
      <c r="G9" s="102">
        <f aca="true" t="shared" si="0" ref="G9:G17">+C9*(D9/9)</f>
        <v>0</v>
      </c>
      <c r="H9" s="102">
        <f aca="true" t="shared" si="1" ref="H9:H17">+C9*(E9/9)</f>
        <v>0</v>
      </c>
      <c r="I9" s="102">
        <f aca="true" t="shared" si="2" ref="I9:I17">+C9*(F9/9)</f>
        <v>0</v>
      </c>
      <c r="K9" s="37"/>
      <c r="L9" s="38" t="s">
        <v>26</v>
      </c>
      <c r="M9" s="38"/>
      <c r="N9" s="38"/>
      <c r="O9" s="38"/>
      <c r="P9" s="38"/>
      <c r="Q9" s="39"/>
      <c r="R9" s="40" t="s">
        <v>2</v>
      </c>
      <c r="S9" s="40" t="s">
        <v>3</v>
      </c>
      <c r="T9" s="40" t="s">
        <v>4</v>
      </c>
      <c r="U9" s="23" t="s">
        <v>6</v>
      </c>
    </row>
    <row r="10" spans="1:21" s="13" customFormat="1" ht="16.5">
      <c r="A10" s="34" t="s">
        <v>9</v>
      </c>
      <c r="B10" s="35"/>
      <c r="C10" s="118"/>
      <c r="D10" s="114"/>
      <c r="E10" s="114"/>
      <c r="F10" s="114"/>
      <c r="G10" s="102">
        <f t="shared" si="0"/>
        <v>0</v>
      </c>
      <c r="H10" s="102">
        <f t="shared" si="1"/>
        <v>0</v>
      </c>
      <c r="I10" s="102">
        <f t="shared" si="2"/>
        <v>0</v>
      </c>
      <c r="K10" s="42" t="s">
        <v>7</v>
      </c>
      <c r="L10" s="6">
        <f>+B8</f>
        <v>0</v>
      </c>
      <c r="M10" s="43"/>
      <c r="N10" s="43"/>
      <c r="O10" s="43"/>
      <c r="P10" s="43"/>
      <c r="Q10" s="44"/>
      <c r="R10" s="101">
        <f aca="true" t="shared" si="3" ref="R10:T19">+G8</f>
        <v>0</v>
      </c>
      <c r="S10" s="101">
        <f t="shared" si="3"/>
        <v>0</v>
      </c>
      <c r="T10" s="101">
        <f t="shared" si="3"/>
        <v>0</v>
      </c>
      <c r="U10" s="102">
        <f>SUM(R10:T10)</f>
        <v>0</v>
      </c>
    </row>
    <row r="11" spans="1:21" s="13" customFormat="1" ht="16.5">
      <c r="A11" s="34" t="s">
        <v>10</v>
      </c>
      <c r="B11" s="35"/>
      <c r="C11" s="118"/>
      <c r="D11" s="114"/>
      <c r="E11" s="114"/>
      <c r="F11" s="114"/>
      <c r="G11" s="102">
        <f t="shared" si="0"/>
        <v>0</v>
      </c>
      <c r="H11" s="102">
        <f t="shared" si="1"/>
        <v>0</v>
      </c>
      <c r="I11" s="102">
        <f t="shared" si="2"/>
        <v>0</v>
      </c>
      <c r="K11" s="42" t="s">
        <v>8</v>
      </c>
      <c r="L11" s="6">
        <f aca="true" t="shared" si="4" ref="L11:L19">+B9</f>
        <v>0</v>
      </c>
      <c r="M11" s="43"/>
      <c r="N11" s="43"/>
      <c r="O11" s="43"/>
      <c r="P11" s="43"/>
      <c r="Q11" s="44"/>
      <c r="R11" s="101">
        <f t="shared" si="3"/>
        <v>0</v>
      </c>
      <c r="S11" s="101">
        <f t="shared" si="3"/>
        <v>0</v>
      </c>
      <c r="T11" s="101">
        <f t="shared" si="3"/>
        <v>0</v>
      </c>
      <c r="U11" s="102">
        <f>SUM(R11:T11)</f>
        <v>0</v>
      </c>
    </row>
    <row r="12" spans="1:21" s="13" customFormat="1" ht="16.5">
      <c r="A12" s="34" t="s">
        <v>12</v>
      </c>
      <c r="B12" s="35"/>
      <c r="C12" s="118"/>
      <c r="D12" s="114"/>
      <c r="E12" s="114"/>
      <c r="F12" s="114"/>
      <c r="G12" s="102">
        <f t="shared" si="0"/>
        <v>0</v>
      </c>
      <c r="H12" s="102">
        <f t="shared" si="1"/>
        <v>0</v>
      </c>
      <c r="I12" s="102">
        <f t="shared" si="2"/>
        <v>0</v>
      </c>
      <c r="K12" s="42" t="s">
        <v>9</v>
      </c>
      <c r="L12" s="6">
        <f t="shared" si="4"/>
        <v>0</v>
      </c>
      <c r="M12" s="43"/>
      <c r="N12" s="43"/>
      <c r="O12" s="43"/>
      <c r="P12" s="43"/>
      <c r="Q12" s="44"/>
      <c r="R12" s="101">
        <f t="shared" si="3"/>
        <v>0</v>
      </c>
      <c r="S12" s="101">
        <f t="shared" si="3"/>
        <v>0</v>
      </c>
      <c r="T12" s="101">
        <f t="shared" si="3"/>
        <v>0</v>
      </c>
      <c r="U12" s="103">
        <f>SUM(R12:T12)</f>
        <v>0</v>
      </c>
    </row>
    <row r="13" spans="1:21" s="13" customFormat="1" ht="16.5">
      <c r="A13" s="34" t="s">
        <v>16</v>
      </c>
      <c r="B13" s="35"/>
      <c r="C13" s="118"/>
      <c r="D13" s="114"/>
      <c r="E13" s="114"/>
      <c r="F13" s="114"/>
      <c r="G13" s="102">
        <f t="shared" si="0"/>
        <v>0</v>
      </c>
      <c r="H13" s="102">
        <f t="shared" si="1"/>
        <v>0</v>
      </c>
      <c r="I13" s="102">
        <f t="shared" si="2"/>
        <v>0</v>
      </c>
      <c r="K13" s="42" t="s">
        <v>10</v>
      </c>
      <c r="L13" s="6">
        <f t="shared" si="4"/>
        <v>0</v>
      </c>
      <c r="M13" s="43"/>
      <c r="N13" s="43"/>
      <c r="O13" s="43"/>
      <c r="P13" s="43"/>
      <c r="Q13" s="44"/>
      <c r="R13" s="101">
        <f t="shared" si="3"/>
        <v>0</v>
      </c>
      <c r="S13" s="101">
        <f t="shared" si="3"/>
        <v>0</v>
      </c>
      <c r="T13" s="104">
        <f t="shared" si="3"/>
        <v>0</v>
      </c>
      <c r="U13" s="102">
        <f>SUM(R13:T13)</f>
        <v>0</v>
      </c>
    </row>
    <row r="14" spans="1:21" s="13" customFormat="1" ht="16.5">
      <c r="A14" s="34" t="s">
        <v>37</v>
      </c>
      <c r="B14" s="35"/>
      <c r="C14" s="118"/>
      <c r="D14" s="114"/>
      <c r="E14" s="114"/>
      <c r="F14" s="114"/>
      <c r="G14" s="102">
        <f t="shared" si="0"/>
        <v>0</v>
      </c>
      <c r="H14" s="102">
        <f t="shared" si="1"/>
        <v>0</v>
      </c>
      <c r="I14" s="102">
        <f t="shared" si="2"/>
        <v>0</v>
      </c>
      <c r="K14" s="45" t="s">
        <v>12</v>
      </c>
      <c r="L14" s="6">
        <f t="shared" si="4"/>
        <v>0</v>
      </c>
      <c r="M14" s="5"/>
      <c r="N14" s="5"/>
      <c r="O14" s="5"/>
      <c r="P14" s="5"/>
      <c r="Q14" s="7"/>
      <c r="R14" s="101">
        <f t="shared" si="3"/>
        <v>0</v>
      </c>
      <c r="S14" s="101">
        <f t="shared" si="3"/>
        <v>0</v>
      </c>
      <c r="T14" s="104">
        <f t="shared" si="3"/>
        <v>0</v>
      </c>
      <c r="U14" s="102">
        <f aca="true" t="shared" si="5" ref="U14:U19">SUM(R14:T14)</f>
        <v>0</v>
      </c>
    </row>
    <row r="15" spans="1:21" s="13" customFormat="1" ht="16.5">
      <c r="A15" s="34" t="s">
        <v>81</v>
      </c>
      <c r="B15" s="35"/>
      <c r="C15" s="118"/>
      <c r="D15" s="114"/>
      <c r="E15" s="114"/>
      <c r="F15" s="114"/>
      <c r="G15" s="102">
        <f t="shared" si="0"/>
        <v>0</v>
      </c>
      <c r="H15" s="102">
        <f t="shared" si="1"/>
        <v>0</v>
      </c>
      <c r="I15" s="102">
        <f t="shared" si="2"/>
        <v>0</v>
      </c>
      <c r="K15" s="45" t="s">
        <v>16</v>
      </c>
      <c r="L15" s="6">
        <f t="shared" si="4"/>
        <v>0</v>
      </c>
      <c r="M15" s="5"/>
      <c r="N15" s="5"/>
      <c r="O15" s="5"/>
      <c r="P15" s="5"/>
      <c r="Q15" s="7"/>
      <c r="R15" s="101">
        <f t="shared" si="3"/>
        <v>0</v>
      </c>
      <c r="S15" s="101">
        <f t="shared" si="3"/>
        <v>0</v>
      </c>
      <c r="T15" s="104">
        <f t="shared" si="3"/>
        <v>0</v>
      </c>
      <c r="U15" s="102">
        <f t="shared" si="5"/>
        <v>0</v>
      </c>
    </row>
    <row r="16" spans="1:21" s="13" customFormat="1" ht="16.5">
      <c r="A16" s="34" t="s">
        <v>82</v>
      </c>
      <c r="B16" s="35"/>
      <c r="C16" s="118"/>
      <c r="D16" s="114"/>
      <c r="E16" s="114"/>
      <c r="F16" s="114"/>
      <c r="G16" s="102">
        <f t="shared" si="0"/>
        <v>0</v>
      </c>
      <c r="H16" s="102">
        <f t="shared" si="1"/>
        <v>0</v>
      </c>
      <c r="I16" s="102">
        <f t="shared" si="2"/>
        <v>0</v>
      </c>
      <c r="K16" s="45" t="s">
        <v>37</v>
      </c>
      <c r="L16" s="6">
        <f t="shared" si="4"/>
        <v>0</v>
      </c>
      <c r="M16" s="5"/>
      <c r="N16" s="5"/>
      <c r="O16" s="5"/>
      <c r="P16" s="5"/>
      <c r="Q16" s="7"/>
      <c r="R16" s="101">
        <f t="shared" si="3"/>
        <v>0</v>
      </c>
      <c r="S16" s="101">
        <f t="shared" si="3"/>
        <v>0</v>
      </c>
      <c r="T16" s="104">
        <f t="shared" si="3"/>
        <v>0</v>
      </c>
      <c r="U16" s="102">
        <f t="shared" si="5"/>
        <v>0</v>
      </c>
    </row>
    <row r="17" spans="1:21" s="13" customFormat="1" ht="16.5">
      <c r="A17" s="34" t="s">
        <v>84</v>
      </c>
      <c r="B17" s="35"/>
      <c r="C17" s="118"/>
      <c r="D17" s="114"/>
      <c r="E17" s="114"/>
      <c r="F17" s="114"/>
      <c r="G17" s="102">
        <f t="shared" si="0"/>
        <v>0</v>
      </c>
      <c r="H17" s="102">
        <f t="shared" si="1"/>
        <v>0</v>
      </c>
      <c r="I17" s="102">
        <f t="shared" si="2"/>
        <v>0</v>
      </c>
      <c r="K17" s="45" t="s">
        <v>81</v>
      </c>
      <c r="L17" s="6">
        <f t="shared" si="4"/>
        <v>0</v>
      </c>
      <c r="M17" s="5"/>
      <c r="N17" s="5"/>
      <c r="O17" s="5"/>
      <c r="P17" s="5"/>
      <c r="Q17" s="7"/>
      <c r="R17" s="101">
        <f t="shared" si="3"/>
        <v>0</v>
      </c>
      <c r="S17" s="101">
        <f t="shared" si="3"/>
        <v>0</v>
      </c>
      <c r="T17" s="104">
        <f t="shared" si="3"/>
        <v>0</v>
      </c>
      <c r="U17" s="102">
        <f t="shared" si="5"/>
        <v>0</v>
      </c>
    </row>
    <row r="18" spans="2:21" s="13" customFormat="1" ht="16.5">
      <c r="B18" s="48"/>
      <c r="C18" s="61"/>
      <c r="D18" s="62"/>
      <c r="E18" s="62"/>
      <c r="F18" s="62"/>
      <c r="G18" s="60"/>
      <c r="H18" s="60"/>
      <c r="I18" s="60"/>
      <c r="K18" s="45" t="s">
        <v>82</v>
      </c>
      <c r="L18" s="6">
        <f t="shared" si="4"/>
        <v>0</v>
      </c>
      <c r="M18" s="5"/>
      <c r="N18" s="5"/>
      <c r="O18" s="5"/>
      <c r="P18" s="5"/>
      <c r="Q18" s="7"/>
      <c r="R18" s="101">
        <f t="shared" si="3"/>
        <v>0</v>
      </c>
      <c r="S18" s="101">
        <f t="shared" si="3"/>
        <v>0</v>
      </c>
      <c r="T18" s="104">
        <f t="shared" si="3"/>
        <v>0</v>
      </c>
      <c r="U18" s="102">
        <f t="shared" si="5"/>
        <v>0</v>
      </c>
    </row>
    <row r="19" spans="11:21" s="13" customFormat="1" ht="17.25" thickBot="1">
      <c r="K19" s="45" t="s">
        <v>84</v>
      </c>
      <c r="L19" s="6">
        <f t="shared" si="4"/>
        <v>0</v>
      </c>
      <c r="M19" s="5"/>
      <c r="N19" s="5"/>
      <c r="O19" s="5"/>
      <c r="P19" s="5"/>
      <c r="Q19" s="7"/>
      <c r="R19" s="101">
        <f t="shared" si="3"/>
        <v>0</v>
      </c>
      <c r="S19" s="101">
        <f t="shared" si="3"/>
        <v>0</v>
      </c>
      <c r="T19" s="104">
        <f t="shared" si="3"/>
        <v>0</v>
      </c>
      <c r="U19" s="105">
        <f t="shared" si="5"/>
        <v>0</v>
      </c>
    </row>
    <row r="20" spans="2:21" s="13" customFormat="1" ht="16.5">
      <c r="B20" s="15" t="s">
        <v>88</v>
      </c>
      <c r="K20" s="45" t="s">
        <v>83</v>
      </c>
      <c r="L20" s="5" t="s">
        <v>13</v>
      </c>
      <c r="M20" s="5"/>
      <c r="N20" s="5"/>
      <c r="O20" s="5"/>
      <c r="P20" s="5"/>
      <c r="Q20" s="7"/>
      <c r="R20" s="106">
        <f>SUM(R10:R19)</f>
        <v>0</v>
      </c>
      <c r="S20" s="106">
        <f>SUM(S10:S19)</f>
        <v>0</v>
      </c>
      <c r="T20" s="107">
        <f>SUM(T10:T19)</f>
        <v>0</v>
      </c>
      <c r="U20" s="108">
        <f>SUM(U10:U19)</f>
        <v>0</v>
      </c>
    </row>
    <row r="21" spans="2:21" s="13" customFormat="1" ht="16.5">
      <c r="B21" s="141" t="s">
        <v>58</v>
      </c>
      <c r="C21" s="142"/>
      <c r="D21" s="142"/>
      <c r="E21" s="142"/>
      <c r="F21" s="142"/>
      <c r="G21" s="142"/>
      <c r="H21" s="143"/>
      <c r="I21" s="40" t="s">
        <v>59</v>
      </c>
      <c r="K21" s="46" t="s">
        <v>14</v>
      </c>
      <c r="L21" s="43" t="s">
        <v>15</v>
      </c>
      <c r="M21" s="43"/>
      <c r="N21" s="43"/>
      <c r="O21" s="43"/>
      <c r="P21" s="43"/>
      <c r="Q21" s="43"/>
      <c r="R21" s="43"/>
      <c r="S21" s="43"/>
      <c r="T21" s="44"/>
      <c r="U21" s="69"/>
    </row>
    <row r="22" spans="2:21" s="13" customFormat="1" ht="16.5">
      <c r="B22" s="47"/>
      <c r="C22" s="43"/>
      <c r="D22" s="43"/>
      <c r="E22" s="43"/>
      <c r="F22" s="43"/>
      <c r="G22" s="43"/>
      <c r="H22" s="44"/>
      <c r="I22" s="101"/>
      <c r="K22" s="42" t="s">
        <v>7</v>
      </c>
      <c r="L22" s="43" t="s">
        <v>17</v>
      </c>
      <c r="M22" s="43"/>
      <c r="N22" s="43"/>
      <c r="O22" s="43"/>
      <c r="P22" s="43"/>
      <c r="Q22" s="43"/>
      <c r="R22" s="43"/>
      <c r="S22" s="43"/>
      <c r="T22" s="44"/>
      <c r="U22" s="102"/>
    </row>
    <row r="23" spans="2:21" s="13" customFormat="1" ht="16.5">
      <c r="B23" s="47"/>
      <c r="C23" s="43"/>
      <c r="D23" s="43"/>
      <c r="E23" s="43"/>
      <c r="F23" s="43"/>
      <c r="G23" s="43"/>
      <c r="H23" s="44"/>
      <c r="I23" s="101"/>
      <c r="K23" s="42" t="s">
        <v>8</v>
      </c>
      <c r="L23" s="43" t="s">
        <v>87</v>
      </c>
      <c r="M23" s="43"/>
      <c r="N23" s="43"/>
      <c r="O23" s="43"/>
      <c r="P23" s="43"/>
      <c r="Q23" s="43"/>
      <c r="R23" s="43"/>
      <c r="S23" s="43"/>
      <c r="T23" s="44"/>
      <c r="U23" s="102"/>
    </row>
    <row r="24" spans="2:21" s="13" customFormat="1" ht="16.5">
      <c r="B24" s="47"/>
      <c r="C24" s="43"/>
      <c r="D24" s="43"/>
      <c r="E24" s="43"/>
      <c r="F24" s="43"/>
      <c r="G24" s="43"/>
      <c r="H24" s="44"/>
      <c r="I24" s="101"/>
      <c r="K24" s="42" t="s">
        <v>9</v>
      </c>
      <c r="L24" s="43" t="s">
        <v>113</v>
      </c>
      <c r="M24" s="43"/>
      <c r="N24" s="43"/>
      <c r="O24" s="43"/>
      <c r="P24" s="43"/>
      <c r="Q24" s="43"/>
      <c r="R24" s="43"/>
      <c r="S24" s="43"/>
      <c r="T24" s="44"/>
      <c r="U24" s="102"/>
    </row>
    <row r="25" spans="2:21" s="13" customFormat="1" ht="16.5">
      <c r="B25" s="47"/>
      <c r="C25" s="43"/>
      <c r="D25" s="43"/>
      <c r="E25" s="43"/>
      <c r="F25" s="43"/>
      <c r="G25" s="43"/>
      <c r="H25" s="44"/>
      <c r="I25" s="101"/>
      <c r="K25" s="42" t="s">
        <v>10</v>
      </c>
      <c r="L25" s="43" t="s">
        <v>19</v>
      </c>
      <c r="M25" s="43"/>
      <c r="N25" s="43"/>
      <c r="O25" s="43"/>
      <c r="P25" s="43"/>
      <c r="Q25" s="43"/>
      <c r="R25" s="43"/>
      <c r="S25" s="43"/>
      <c r="T25" s="44"/>
      <c r="U25" s="102"/>
    </row>
    <row r="26" spans="1:21" s="13" customFormat="1" ht="16.5">
      <c r="A26" s="48"/>
      <c r="B26" s="49" t="s">
        <v>54</v>
      </c>
      <c r="C26" s="43"/>
      <c r="D26" s="43"/>
      <c r="E26" s="43"/>
      <c r="F26" s="43"/>
      <c r="G26" s="43"/>
      <c r="H26" s="44"/>
      <c r="I26" s="101">
        <f>SUM(I22:I25)</f>
        <v>0</v>
      </c>
      <c r="K26" s="42" t="s">
        <v>12</v>
      </c>
      <c r="L26" s="43" t="s">
        <v>20</v>
      </c>
      <c r="M26" s="43"/>
      <c r="N26" s="43"/>
      <c r="O26" s="43"/>
      <c r="P26" s="43"/>
      <c r="Q26" s="43"/>
      <c r="R26" s="43"/>
      <c r="S26" s="43"/>
      <c r="T26" s="44"/>
      <c r="U26" s="102"/>
    </row>
    <row r="27" spans="2:21" s="13" customFormat="1" ht="16.5">
      <c r="B27" s="13" t="s">
        <v>89</v>
      </c>
      <c r="K27" s="42" t="s">
        <v>16</v>
      </c>
      <c r="L27" s="43" t="s">
        <v>21</v>
      </c>
      <c r="M27" s="43"/>
      <c r="N27" s="43"/>
      <c r="O27" s="43"/>
      <c r="P27" s="43"/>
      <c r="Q27" s="43"/>
      <c r="R27" s="43"/>
      <c r="S27" s="43"/>
      <c r="T27" s="44"/>
      <c r="U27" s="103"/>
    </row>
    <row r="28" spans="11:21" s="13" customFormat="1" ht="16.5">
      <c r="K28" s="47"/>
      <c r="L28" s="43" t="s">
        <v>22</v>
      </c>
      <c r="M28" s="43"/>
      <c r="N28" s="43"/>
      <c r="O28" s="43"/>
      <c r="P28" s="43"/>
      <c r="Q28" s="43"/>
      <c r="R28" s="43"/>
      <c r="S28" s="43"/>
      <c r="T28" s="43"/>
      <c r="U28" s="103">
        <f>SUM(U22:U27)+U20</f>
        <v>0</v>
      </c>
    </row>
    <row r="29" spans="2:21" s="13" customFormat="1" ht="16.5">
      <c r="B29" s="15" t="s">
        <v>60</v>
      </c>
      <c r="K29" s="46" t="s">
        <v>23</v>
      </c>
      <c r="L29" s="43" t="s">
        <v>79</v>
      </c>
      <c r="M29" s="43"/>
      <c r="N29" s="43"/>
      <c r="O29" s="43"/>
      <c r="P29" s="43"/>
      <c r="Q29" s="43"/>
      <c r="R29" s="43"/>
      <c r="S29" s="43"/>
      <c r="T29" s="43"/>
      <c r="U29" s="102">
        <f>(+R20+U22+U23+U26+U27)*0.34+(+S20+T20)*0.085</f>
        <v>0</v>
      </c>
    </row>
    <row r="30" spans="2:21" s="13" customFormat="1" ht="16.5">
      <c r="B30" s="91" t="s">
        <v>58</v>
      </c>
      <c r="C30" s="92"/>
      <c r="D30" s="92"/>
      <c r="E30" s="92"/>
      <c r="F30" s="92"/>
      <c r="G30" s="92"/>
      <c r="H30" s="93"/>
      <c r="I30" s="50" t="s">
        <v>59</v>
      </c>
      <c r="K30" s="47" t="s">
        <v>86</v>
      </c>
      <c r="L30" s="43"/>
      <c r="M30" s="43"/>
      <c r="N30" s="43"/>
      <c r="O30" s="43"/>
      <c r="P30" s="43"/>
      <c r="Q30" s="43"/>
      <c r="R30" s="43"/>
      <c r="S30" s="43"/>
      <c r="T30" s="43"/>
      <c r="U30" s="109">
        <f>SUM(U28:U29)</f>
        <v>0</v>
      </c>
    </row>
    <row r="31" spans="2:21" s="13" customFormat="1" ht="16.5">
      <c r="B31" s="47"/>
      <c r="C31" s="43"/>
      <c r="D31" s="43"/>
      <c r="E31" s="43"/>
      <c r="F31" s="43"/>
      <c r="G31" s="43"/>
      <c r="H31" s="44"/>
      <c r="I31" s="101"/>
      <c r="K31" s="46" t="s">
        <v>24</v>
      </c>
      <c r="L31" s="43" t="s">
        <v>25</v>
      </c>
      <c r="M31" s="43"/>
      <c r="N31" s="43"/>
      <c r="O31" s="43"/>
      <c r="P31" s="43"/>
      <c r="Q31" s="43"/>
      <c r="R31" s="43"/>
      <c r="S31" s="43"/>
      <c r="T31" s="43"/>
      <c r="U31" s="110">
        <f>+I26</f>
        <v>0</v>
      </c>
    </row>
    <row r="32" spans="2:21" s="13" customFormat="1" ht="16.5">
      <c r="B32" s="47"/>
      <c r="C32" s="43"/>
      <c r="D32" s="43"/>
      <c r="E32" s="43"/>
      <c r="F32" s="43"/>
      <c r="G32" s="43"/>
      <c r="H32" s="44"/>
      <c r="I32" s="101"/>
      <c r="K32" s="47" t="s">
        <v>28</v>
      </c>
      <c r="L32" s="43" t="s">
        <v>29</v>
      </c>
      <c r="M32" s="43"/>
      <c r="N32" s="43"/>
      <c r="O32" s="43"/>
      <c r="P32" s="43"/>
      <c r="Q32" s="43"/>
      <c r="R32" s="43"/>
      <c r="S32" s="43"/>
      <c r="T32" s="43"/>
      <c r="U32" s="102"/>
    </row>
    <row r="33" spans="2:21" s="13" customFormat="1" ht="16.5">
      <c r="B33" s="47"/>
      <c r="C33" s="43"/>
      <c r="D33" s="43"/>
      <c r="E33" s="43"/>
      <c r="F33" s="43"/>
      <c r="G33" s="43"/>
      <c r="H33" s="44"/>
      <c r="I33" s="101"/>
      <c r="K33" s="47" t="s">
        <v>30</v>
      </c>
      <c r="L33" s="43" t="s">
        <v>31</v>
      </c>
      <c r="M33" s="43"/>
      <c r="N33" s="43"/>
      <c r="O33" s="43"/>
      <c r="P33" s="43"/>
      <c r="Q33" s="43"/>
      <c r="R33" s="43"/>
      <c r="S33" s="43"/>
      <c r="T33" s="43"/>
      <c r="U33" s="68"/>
    </row>
    <row r="34" spans="2:21" s="13" customFormat="1" ht="16.5">
      <c r="B34" s="47"/>
      <c r="C34" s="43"/>
      <c r="D34" s="43"/>
      <c r="E34" s="43"/>
      <c r="F34" s="43"/>
      <c r="G34" s="43"/>
      <c r="H34" s="44"/>
      <c r="I34" s="101"/>
      <c r="K34" s="42" t="s">
        <v>7</v>
      </c>
      <c r="L34" s="43" t="s">
        <v>93</v>
      </c>
      <c r="M34" s="43"/>
      <c r="N34" s="43"/>
      <c r="O34" s="43"/>
      <c r="P34" s="43"/>
      <c r="Q34" s="43"/>
      <c r="R34" s="43"/>
      <c r="S34" s="43"/>
      <c r="T34" s="43"/>
      <c r="U34" s="102"/>
    </row>
    <row r="35" spans="2:21" s="13" customFormat="1" ht="16.5">
      <c r="B35" s="47"/>
      <c r="C35" s="43"/>
      <c r="D35" s="43"/>
      <c r="E35" s="43"/>
      <c r="F35" s="43"/>
      <c r="G35" s="43"/>
      <c r="H35" s="44"/>
      <c r="I35" s="101"/>
      <c r="K35" s="42" t="s">
        <v>8</v>
      </c>
      <c r="L35" s="43" t="s">
        <v>32</v>
      </c>
      <c r="M35" s="43"/>
      <c r="N35" s="43"/>
      <c r="O35" s="43"/>
      <c r="P35" s="43"/>
      <c r="Q35" s="43"/>
      <c r="R35" s="43"/>
      <c r="S35" s="43"/>
      <c r="T35" s="43"/>
      <c r="U35" s="102"/>
    </row>
    <row r="36" spans="2:21" s="13" customFormat="1" ht="16.5">
      <c r="B36" s="47"/>
      <c r="C36" s="43"/>
      <c r="D36" s="43"/>
      <c r="E36" s="43"/>
      <c r="F36" s="43"/>
      <c r="G36" s="43"/>
      <c r="H36" s="44"/>
      <c r="I36" s="101"/>
      <c r="K36" s="42" t="s">
        <v>9</v>
      </c>
      <c r="L36" s="43" t="s">
        <v>33</v>
      </c>
      <c r="M36" s="43"/>
      <c r="N36" s="43"/>
      <c r="O36" s="43"/>
      <c r="P36" s="43"/>
      <c r="Q36" s="43"/>
      <c r="R36" s="43"/>
      <c r="S36" s="43"/>
      <c r="T36" s="43"/>
      <c r="U36" s="102"/>
    </row>
    <row r="37" spans="2:21" s="13" customFormat="1" ht="16.5">
      <c r="B37" s="49" t="s">
        <v>54</v>
      </c>
      <c r="C37" s="43"/>
      <c r="D37" s="43"/>
      <c r="E37" s="43"/>
      <c r="F37" s="43"/>
      <c r="G37" s="43"/>
      <c r="H37" s="44"/>
      <c r="I37" s="101">
        <f>SUM(I31:I36)</f>
        <v>0</v>
      </c>
      <c r="K37" s="42" t="s">
        <v>10</v>
      </c>
      <c r="L37" s="43" t="s">
        <v>34</v>
      </c>
      <c r="M37" s="43"/>
      <c r="N37" s="43"/>
      <c r="O37" s="43"/>
      <c r="P37" s="43"/>
      <c r="Q37" s="43"/>
      <c r="R37" s="43"/>
      <c r="S37" s="43"/>
      <c r="T37" s="43"/>
      <c r="U37" s="102"/>
    </row>
    <row r="38" spans="11:21" s="13" customFormat="1" ht="17.25" thickBot="1">
      <c r="K38" s="42" t="s">
        <v>12</v>
      </c>
      <c r="L38" s="43" t="s">
        <v>35</v>
      </c>
      <c r="M38" s="43"/>
      <c r="N38" s="43"/>
      <c r="O38" s="43"/>
      <c r="P38" s="5"/>
      <c r="Q38" s="43"/>
      <c r="R38" s="5"/>
      <c r="S38" s="43"/>
      <c r="T38" s="43"/>
      <c r="U38" s="102"/>
    </row>
    <row r="39" spans="11:21" s="13" customFormat="1" ht="17.25" thickBot="1">
      <c r="K39" s="42" t="s">
        <v>16</v>
      </c>
      <c r="L39" s="43" t="s">
        <v>90</v>
      </c>
      <c r="M39" s="43"/>
      <c r="N39" s="43"/>
      <c r="O39" s="43" t="s">
        <v>91</v>
      </c>
      <c r="P39" s="77"/>
      <c r="Q39" s="43" t="s">
        <v>102</v>
      </c>
      <c r="R39" s="119"/>
      <c r="S39" s="43"/>
      <c r="T39" s="43"/>
      <c r="U39" s="102">
        <f>+R39*P39</f>
        <v>0</v>
      </c>
    </row>
    <row r="40" spans="2:21" s="13" customFormat="1" ht="16.5">
      <c r="B40" s="15" t="s">
        <v>114</v>
      </c>
      <c r="K40" s="42" t="s">
        <v>37</v>
      </c>
      <c r="L40" s="43" t="s">
        <v>38</v>
      </c>
      <c r="M40" s="43"/>
      <c r="N40" s="43"/>
      <c r="O40" s="43"/>
      <c r="P40" s="9"/>
      <c r="Q40" s="43"/>
      <c r="R40" s="9"/>
      <c r="S40" s="43"/>
      <c r="T40" s="43"/>
      <c r="U40" s="103">
        <f>+I37</f>
        <v>0</v>
      </c>
    </row>
    <row r="41" spans="2:21" s="13" customFormat="1" ht="16.5">
      <c r="B41" s="130" t="s">
        <v>119</v>
      </c>
      <c r="C41" s="131"/>
      <c r="D41" s="131"/>
      <c r="E41" s="131"/>
      <c r="F41" s="131"/>
      <c r="G41" s="131"/>
      <c r="H41" s="132"/>
      <c r="I41" s="95"/>
      <c r="K41" s="47"/>
      <c r="L41" s="43" t="s">
        <v>39</v>
      </c>
      <c r="M41" s="43"/>
      <c r="N41" s="43"/>
      <c r="O41" s="43"/>
      <c r="P41" s="43"/>
      <c r="Q41" s="43"/>
      <c r="R41" s="43"/>
      <c r="S41" s="43"/>
      <c r="T41" s="43"/>
      <c r="U41" s="102">
        <f>SUM(U34:U40)</f>
        <v>0</v>
      </c>
    </row>
    <row r="42" spans="2:21" s="13" customFormat="1" ht="16.5">
      <c r="B42" s="47" t="s">
        <v>118</v>
      </c>
      <c r="C42" s="43"/>
      <c r="D42" s="43"/>
      <c r="E42" s="99">
        <v>0.472</v>
      </c>
      <c r="F42" s="133">
        <f>U28</f>
        <v>0</v>
      </c>
      <c r="G42" s="134"/>
      <c r="H42" s="100">
        <f>E42*F42</f>
        <v>0</v>
      </c>
      <c r="I42" s="36"/>
      <c r="K42" s="47" t="s">
        <v>40</v>
      </c>
      <c r="L42" s="5" t="s">
        <v>41</v>
      </c>
      <c r="M42" s="5"/>
      <c r="N42" s="5"/>
      <c r="O42" s="5"/>
      <c r="P42" s="5"/>
      <c r="Q42" s="5"/>
      <c r="R42" s="43"/>
      <c r="S42" s="43"/>
      <c r="T42" s="43"/>
      <c r="U42" s="110">
        <f>+U30+U31+U32+U41</f>
        <v>0</v>
      </c>
    </row>
    <row r="43" spans="2:21" s="13" customFormat="1" ht="16.5">
      <c r="B43" s="47" t="s">
        <v>115</v>
      </c>
      <c r="C43" s="43"/>
      <c r="D43" s="43"/>
      <c r="E43" s="99">
        <v>0.08</v>
      </c>
      <c r="F43" s="133">
        <f>U42-U39-I26</f>
        <v>0</v>
      </c>
      <c r="G43" s="134"/>
      <c r="H43" s="100">
        <f>E43*F43</f>
        <v>0</v>
      </c>
      <c r="I43" s="36"/>
      <c r="K43" s="47" t="s">
        <v>42</v>
      </c>
      <c r="L43" s="43" t="s">
        <v>117</v>
      </c>
      <c r="M43" s="43"/>
      <c r="N43" s="97"/>
      <c r="O43" s="43"/>
      <c r="P43" s="98"/>
      <c r="Q43" s="43"/>
      <c r="R43" s="43"/>
      <c r="S43" s="43"/>
      <c r="T43" s="43"/>
      <c r="U43" s="102">
        <f>IF(I46=1,H42,IF(I46=2,H43,IF(I46=3,H44,0)))</f>
        <v>0</v>
      </c>
    </row>
    <row r="44" spans="2:21" s="13" customFormat="1" ht="16.5">
      <c r="B44" s="47" t="s">
        <v>120</v>
      </c>
      <c r="C44" s="43"/>
      <c r="D44" s="43"/>
      <c r="E44" s="99">
        <v>0.1</v>
      </c>
      <c r="F44" s="133">
        <f>U42</f>
        <v>0</v>
      </c>
      <c r="G44" s="134"/>
      <c r="H44" s="100">
        <f>E44*F44</f>
        <v>0</v>
      </c>
      <c r="I44" s="36"/>
      <c r="K44" s="47" t="s">
        <v>43</v>
      </c>
      <c r="L44" s="9" t="s">
        <v>44</v>
      </c>
      <c r="M44" s="9"/>
      <c r="N44" s="9"/>
      <c r="O44" s="9"/>
      <c r="P44" s="9"/>
      <c r="Q44" s="9"/>
      <c r="R44" s="43"/>
      <c r="S44" s="43"/>
      <c r="T44" s="43"/>
      <c r="U44" s="102">
        <f>+U42+U43</f>
        <v>0</v>
      </c>
    </row>
    <row r="45" spans="2:21" s="13" customFormat="1" ht="16.5">
      <c r="B45" s="47" t="s">
        <v>116</v>
      </c>
      <c r="C45" s="43"/>
      <c r="D45" s="43"/>
      <c r="E45" s="35"/>
      <c r="F45" s="135"/>
      <c r="G45" s="134"/>
      <c r="H45" s="100"/>
      <c r="I45" s="36"/>
      <c r="K45" s="47" t="s">
        <v>72</v>
      </c>
      <c r="L45" s="43" t="s">
        <v>74</v>
      </c>
      <c r="M45" s="43"/>
      <c r="N45" s="43"/>
      <c r="O45" s="43"/>
      <c r="P45" s="43"/>
      <c r="Q45" s="43"/>
      <c r="R45" s="43"/>
      <c r="S45" s="43"/>
      <c r="T45" s="43"/>
      <c r="U45" s="111">
        <f>+U44</f>
        <v>0</v>
      </c>
    </row>
    <row r="46" spans="2:21" s="13" customFormat="1" ht="16.5">
      <c r="B46" s="96"/>
      <c r="C46" s="48"/>
      <c r="D46" s="48"/>
      <c r="E46" s="48"/>
      <c r="F46" s="48"/>
      <c r="G46" s="48"/>
      <c r="H46" s="48"/>
      <c r="I46" s="61">
        <v>1</v>
      </c>
      <c r="K46" s="47" t="s">
        <v>73</v>
      </c>
      <c r="L46" s="43" t="s">
        <v>46</v>
      </c>
      <c r="M46" s="43"/>
      <c r="N46" s="43"/>
      <c r="O46" s="43"/>
      <c r="P46" s="43"/>
      <c r="Q46" s="43"/>
      <c r="R46" s="43"/>
      <c r="S46" s="43"/>
      <c r="T46" s="43"/>
      <c r="U46" s="102">
        <f>+E60</f>
        <v>0</v>
      </c>
    </row>
    <row r="47" spans="11:21" s="13" customFormat="1" ht="16.5" thickBot="1">
      <c r="K47" s="47" t="s">
        <v>45</v>
      </c>
      <c r="L47" s="43" t="s">
        <v>48</v>
      </c>
      <c r="M47" s="43"/>
      <c r="N47" s="43"/>
      <c r="O47" s="43"/>
      <c r="P47" s="43"/>
      <c r="Q47" s="43"/>
      <c r="R47" s="43"/>
      <c r="S47" s="43"/>
      <c r="T47" s="43"/>
      <c r="U47" s="112"/>
    </row>
    <row r="48" spans="11:21" s="13" customFormat="1" ht="17.25" thickBot="1">
      <c r="K48" s="51" t="s">
        <v>47</v>
      </c>
      <c r="L48" s="52" t="s">
        <v>75</v>
      </c>
      <c r="M48" s="52"/>
      <c r="N48" s="52"/>
      <c r="O48" s="52"/>
      <c r="P48" s="52"/>
      <c r="Q48" s="52"/>
      <c r="R48" s="52"/>
      <c r="S48" s="52"/>
      <c r="T48" s="52"/>
      <c r="U48" s="113">
        <f>+U45+U46+U47</f>
        <v>0</v>
      </c>
    </row>
    <row r="49" s="13" customFormat="1" ht="16.5">
      <c r="B49" s="15" t="s">
        <v>132</v>
      </c>
    </row>
    <row r="50" spans="2:21" s="13" customFormat="1" ht="16.5">
      <c r="B50" s="138" t="s">
        <v>61</v>
      </c>
      <c r="C50" s="139"/>
      <c r="D50" s="140"/>
      <c r="E50" s="40" t="s">
        <v>59</v>
      </c>
      <c r="F50" s="124" t="s">
        <v>62</v>
      </c>
      <c r="G50" s="125"/>
      <c r="H50" s="125"/>
      <c r="I50" s="126"/>
      <c r="K50" s="48"/>
      <c r="L50" s="136" t="s">
        <v>103</v>
      </c>
      <c r="M50" s="137"/>
      <c r="N50" s="137"/>
      <c r="O50" s="137"/>
      <c r="P50" s="137"/>
      <c r="Q50" s="137"/>
      <c r="R50" s="137"/>
      <c r="S50" s="137"/>
      <c r="T50" s="137"/>
      <c r="U50" s="137"/>
    </row>
    <row r="51" spans="2:21" s="13" customFormat="1" ht="16.5">
      <c r="B51" s="83"/>
      <c r="C51" s="84"/>
      <c r="D51" s="85"/>
      <c r="E51" s="86"/>
      <c r="F51" s="81" t="s">
        <v>94</v>
      </c>
      <c r="G51" s="81" t="s">
        <v>95</v>
      </c>
      <c r="H51" s="81" t="s">
        <v>96</v>
      </c>
      <c r="I51" s="82" t="s">
        <v>97</v>
      </c>
      <c r="K51" s="48"/>
      <c r="L51" s="137"/>
      <c r="M51" s="137"/>
      <c r="N51" s="137"/>
      <c r="O51" s="137"/>
      <c r="P51" s="137"/>
      <c r="Q51" s="137"/>
      <c r="R51" s="137"/>
      <c r="S51" s="137"/>
      <c r="T51" s="137"/>
      <c r="U51" s="137"/>
    </row>
    <row r="52" spans="2:21" s="13" customFormat="1" ht="16.5">
      <c r="B52" s="47"/>
      <c r="C52" s="43"/>
      <c r="D52" s="44"/>
      <c r="E52" s="101"/>
      <c r="F52" s="79"/>
      <c r="G52" s="79"/>
      <c r="H52" s="79"/>
      <c r="I52" s="80"/>
      <c r="U52" s="54"/>
    </row>
    <row r="53" spans="2:11" s="13" customFormat="1" ht="16.5">
      <c r="B53" s="47"/>
      <c r="C53" s="43"/>
      <c r="D53" s="44"/>
      <c r="E53" s="101"/>
      <c r="F53" s="79"/>
      <c r="G53" s="79"/>
      <c r="H53" s="79"/>
      <c r="I53" s="80"/>
      <c r="K53" s="55"/>
    </row>
    <row r="54" spans="2:9" s="13" customFormat="1" ht="16.5">
      <c r="B54" s="47"/>
      <c r="C54" s="43"/>
      <c r="D54" s="44"/>
      <c r="E54" s="101"/>
      <c r="F54" s="79"/>
      <c r="G54" s="79"/>
      <c r="H54" s="79"/>
      <c r="I54" s="80"/>
    </row>
    <row r="55" spans="2:9" s="13" customFormat="1" ht="16.5">
      <c r="B55" s="47"/>
      <c r="C55" s="43"/>
      <c r="D55" s="44"/>
      <c r="E55" s="101"/>
      <c r="F55" s="79"/>
      <c r="G55" s="79"/>
      <c r="H55" s="79"/>
      <c r="I55" s="80"/>
    </row>
    <row r="56" spans="2:9" s="13" customFormat="1" ht="16.5">
      <c r="B56" s="47"/>
      <c r="C56" s="43"/>
      <c r="D56" s="44"/>
      <c r="E56" s="101"/>
      <c r="F56" s="79"/>
      <c r="G56" s="79"/>
      <c r="H56" s="79"/>
      <c r="I56" s="80"/>
    </row>
    <row r="57" spans="2:9" s="13" customFormat="1" ht="16.5">
      <c r="B57" s="47"/>
      <c r="C57" s="43"/>
      <c r="D57" s="44"/>
      <c r="E57" s="101"/>
      <c r="F57" s="79"/>
      <c r="G57" s="79"/>
      <c r="H57" s="79"/>
      <c r="I57" s="80"/>
    </row>
    <row r="58" spans="2:9" s="13" customFormat="1" ht="16.5">
      <c r="B58" s="47"/>
      <c r="C58" s="43"/>
      <c r="D58" s="44"/>
      <c r="E58" s="101"/>
      <c r="F58" s="79"/>
      <c r="G58" s="79"/>
      <c r="H58" s="79"/>
      <c r="I58" s="80"/>
    </row>
    <row r="59" spans="2:14" s="13" customFormat="1" ht="16.5">
      <c r="B59" s="47"/>
      <c r="C59" s="43"/>
      <c r="D59" s="44"/>
      <c r="E59" s="101"/>
      <c r="F59" s="79"/>
      <c r="G59" s="79"/>
      <c r="H59" s="79"/>
      <c r="I59" s="80"/>
      <c r="K59" s="55"/>
      <c r="N59" s="13" t="s">
        <v>99</v>
      </c>
    </row>
    <row r="60" spans="2:9" s="13" customFormat="1" ht="16.5">
      <c r="B60" s="49" t="s">
        <v>54</v>
      </c>
      <c r="C60" s="43"/>
      <c r="D60" s="44"/>
      <c r="E60" s="101">
        <f>SUM(E51:E58)</f>
        <v>0</v>
      </c>
      <c r="F60" s="87"/>
      <c r="G60" s="87"/>
      <c r="H60" s="87"/>
      <c r="I60" s="88"/>
    </row>
    <row r="61" s="13" customFormat="1" ht="16.5"/>
    <row r="62" s="13" customFormat="1" ht="16.5">
      <c r="K62" s="55"/>
    </row>
    <row r="63" s="13" customFormat="1" ht="16.5"/>
    <row r="64" s="13" customFormat="1" ht="16.5"/>
    <row r="65" spans="8:21" s="13" customFormat="1" ht="16.5">
      <c r="H65" s="78"/>
      <c r="I65" s="78"/>
      <c r="K65" s="55"/>
      <c r="U65" s="12">
        <f>+J65</f>
        <v>0</v>
      </c>
    </row>
    <row r="66" s="13" customFormat="1" ht="16.5"/>
    <row r="67" s="13" customFormat="1" ht="16.5"/>
    <row r="68" s="13" customFormat="1" ht="16.5"/>
    <row r="69" s="13" customFormat="1" ht="16.5"/>
    <row r="70" s="13" customFormat="1" ht="16.5"/>
    <row r="71" s="13" customFormat="1" ht="16.5"/>
    <row r="72" s="13" customFormat="1" ht="16.5"/>
    <row r="73" s="13" customFormat="1" ht="16.5"/>
    <row r="74" s="13" customFormat="1" ht="16.5"/>
    <row r="75" s="13" customFormat="1" ht="16.5"/>
    <row r="76" spans="11:21" ht="15"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1:21" ht="15"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1:21" ht="15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2:21" ht="12.75"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2:21" ht="12.75"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2:21" ht="12.75"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2:21" ht="12.75"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2:21" ht="12.75"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2:21" ht="12.75"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2:21" ht="12.75"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1:21" ht="15"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</row>
    <row r="87" spans="11:21" ht="15"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</row>
    <row r="88" spans="12:21" ht="12.75"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2:21" ht="12.75"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2:21" ht="12.75"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2:21" ht="12.75"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2:21" ht="12.75"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2:21" ht="12.75"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2:21" ht="12.75"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2:21" ht="12.75"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2:21" ht="12.75"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2:21" ht="12.75"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2:21" ht="12.75"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2:21" ht="12.75"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2:21" ht="12.75"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2:21" ht="12.75"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2:21" ht="12.75"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2:21" ht="12.75"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2:21" ht="12.75"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2:21" ht="12.75"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2:21" ht="12.75"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2:21" ht="12.75"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2:21" ht="12.75"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2:21" ht="12.75"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2:21" ht="12.75"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2:21" ht="12.75"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2:21" ht="12.75"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2:21" ht="12.75"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2:21" ht="12.75"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2:21" ht="12.75"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2:21" ht="12.75"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2:21" ht="12.75"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2:21" ht="12.75"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2:21" ht="12.75"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2:21" ht="12.75"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2:21" ht="12.75"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2:21" ht="12.75"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2:21" ht="12.75"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2:21" ht="12.75"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2:21" ht="12.75"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2:21" ht="12.75"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2:21" ht="12.75"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2:21" ht="12.75"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2:21" ht="12.75"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2:21" ht="12.75"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2:21" ht="12.75"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2:21" ht="12.75"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2:21" ht="12.75"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2:21" ht="12.75"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2:21" ht="12.75"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2:21" ht="12.75"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2:21" ht="12.75"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2:21" ht="12.75"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2:21" ht="12.75"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2:21" ht="12.75"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2:21" ht="12.75"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2:21" ht="12.75"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2:21" ht="12.75"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2:21" ht="12.75"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2:21" ht="12.75"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2:21" ht="12.75"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2:21" ht="12.75"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2:21" ht="12.75"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2:21" ht="12.75"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2:21" ht="12.75"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2:21" ht="12.75"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2:21" ht="12.75"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2:21" ht="12.75"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2:21" ht="12.75"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2:21" ht="12.75"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2:21" ht="12.75"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2:21" ht="12.75"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2:21" ht="12.75"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2:21" ht="12.75"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2:21" ht="12.75"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2:21" ht="12.75"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2:21" ht="12.75"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2:21" ht="12.75"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2:21" ht="12.75"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2:21" ht="12.75"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2:21" ht="12.75"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2:21" ht="12.75"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2:21" ht="12.75"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2:21" ht="12.75"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2:21" ht="12.75"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2:21" ht="12.75"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2:21" ht="12.75"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2:21" ht="12.75"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2:21" ht="12.75"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2:21" ht="12.75"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2:21" ht="12.75"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2:21" ht="12.75"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2:21" ht="12.75"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2:21" ht="12.75"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2:21" ht="12.75"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2:21" ht="12.75"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2:21" ht="12.75"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2:21" ht="12.75"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2:21" ht="12.75"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2:21" ht="12.75"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2:21" ht="12.75"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2:21" ht="12.75"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2:21" ht="12.75"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2:21" ht="12.75"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2:21" ht="12.75"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2:21" ht="12.75"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2:21" ht="12.75"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2:21" ht="12.75"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2:21" ht="12.75"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2:21" ht="12.75"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2:21" ht="12.75"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2:21" ht="12.75"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2:21" ht="12.75"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2:21" ht="12.75"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2:21" ht="12.75"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2:21" ht="12.75"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2:21" ht="12.75"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2:21" ht="12.75"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2:21" ht="12.75"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2:21" ht="12.75"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2:21" ht="12.75"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2:21" ht="12.75"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2:21" ht="12.75"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2:21" ht="12.75"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2:21" ht="12.75"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2:21" ht="12.75"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2:21" ht="12.75"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2:21" ht="12.75"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2:21" ht="12.75"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2:21" ht="12.75"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2:21" ht="12.75"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2:21" ht="12.75"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2:21" ht="12.75"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2:21" ht="12.75"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2:21" ht="12.75"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2:21" ht="12.75"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2:21" ht="12.75"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2:21" ht="12.75"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2:21" ht="12.75"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2:21" ht="12.75"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2:21" ht="12.75"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2:21" ht="12.75"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2:21" ht="12.75"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2:21" ht="12.75"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2:21" ht="12.75"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2:21" ht="12.75"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2:21" ht="12.75"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2:21" ht="12.75"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2:21" ht="12.75"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2:21" ht="12.75"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2:21" ht="12.75"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2:21" ht="12.75"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2:21" ht="12.75"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2:21" ht="12.75"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2:21" ht="12.75"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2:21" ht="12.75"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2:21" ht="12.75"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2:21" ht="12.75"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2:21" ht="12.75"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2:21" ht="12.75"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2:21" ht="12.75"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2:21" ht="12.75"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2:21" ht="12.75"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2:21" ht="12.75"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2:21" ht="12.75"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2:21" ht="12.75"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2:21" ht="12.75"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2:21" ht="12.75"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2:21" ht="12.75"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2:21" ht="12.75"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2:21" ht="12.75"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2:21" ht="12.75"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2:21" ht="12.75"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2:21" ht="12.75"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2:21" ht="12.75"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2:21" ht="12.75"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2:21" ht="12.75"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2:21" ht="12.75"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2:21" ht="12.75"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2:21" ht="12.75"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2:21" ht="12.75"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2:21" ht="12.75"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2:21" ht="12.75"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2:21" ht="12.75"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2:21" ht="12.75"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2:21" ht="12.75"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2:21" ht="12.75"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2:21" ht="12.75"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2:21" ht="12.75"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2:21" ht="12.75"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2:21" ht="12.75"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2:21" ht="12.75"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2:21" ht="12.75"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2:21" ht="12.75"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2:21" ht="12.75"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2:21" ht="12.75"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2:21" ht="12.75"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2:21" ht="12.75"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2:21" ht="12.75"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2:21" ht="12.75"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2:21" ht="12.75"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2:21" ht="12.75"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2:21" ht="12.75"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2:21" ht="12.75"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2:21" ht="12.75"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2:21" ht="12.75"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2:21" ht="12.75"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2:21" ht="12.75"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2:21" ht="12.75"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2:21" ht="12.75"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2:21" ht="12.75"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2:21" ht="12.75"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2:21" ht="12.75"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2:21" ht="12.75"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2:21" ht="12.75"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2:21" ht="12.75"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2:21" ht="12.75"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2:21" ht="12.75"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2:21" ht="12.75"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2:21" ht="12.75"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2:21" ht="12.75"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2:21" ht="12.75"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2:21" ht="12.75"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2:21" ht="12.75"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2:21" ht="12.75"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2:21" ht="12.75"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2:21" ht="12.75"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2:21" ht="12.75"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2:21" ht="12.75"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2:21" ht="12.75"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2:21" ht="12.75"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2:21" ht="12.75"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2:21" ht="12.75"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2:21" ht="12.75"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2:21" ht="12.75"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2:21" ht="12.75"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2:21" ht="12.75"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2:21" ht="12.75"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2:21" ht="12.75"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2:21" ht="12.75"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2:21" ht="12.75"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2:21" ht="12.75"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2:21" ht="12.75"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2:21" ht="12.75"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2:21" ht="12.75"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2:21" ht="12.75"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2:21" ht="12.75"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2:21" ht="12.75"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2:21" ht="12.75"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2:21" ht="12.75"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2:21" ht="12.75"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2:21" ht="12.75"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2:21" ht="12.75"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2:21" ht="12.75"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2:21" ht="12.75"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2:21" ht="12.75"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2:21" ht="12.75"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2:21" ht="12.75"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2:21" ht="12.75"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2:21" ht="12.75"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2:21" ht="12.75"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2:21" ht="12.75"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2:21" ht="12.75"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2:21" ht="12.75"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2:21" ht="12.75"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2:21" ht="12.75"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2:21" ht="12.75"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2:21" ht="12.75"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2:21" ht="12.75"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2:21" ht="12.75"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2:21" ht="12.75"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2:21" ht="12.75"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2:21" ht="12.75"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2:21" ht="12.75"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2:21" ht="12.75"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2:21" ht="12.75"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2:21" ht="12.75"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2:21" ht="12.75"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2:21" ht="12.75"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2:21" ht="12.75"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2:21" ht="12.75"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2:21" ht="12.75"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2:21" ht="12.75"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2:21" ht="12.75"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2:21" ht="12.75"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2:21" ht="12.75"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2:21" ht="12.75"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2:21" ht="12.75"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2:21" ht="12.75"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2:21" ht="12.75"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2:21" ht="12.75"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2:21" ht="12.75"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2:21" ht="12.75"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2:21" ht="12.75"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2:21" ht="12.75"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2:21" ht="12.75"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2:21" ht="12.75"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2:21" ht="12.75"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2:21" ht="12.75"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2:21" ht="12.75"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2:21" ht="12.75"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2:21" ht="12.75"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2:21" ht="12.75"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2:21" ht="12.75"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2:21" ht="12.75"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2:21" ht="12.75"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2:21" ht="12.75"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2:21" ht="12.75"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2:21" ht="12.75"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2:21" ht="12.75"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2:21" ht="12.75"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2:21" ht="12.75"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2:21" ht="12.75"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2:21" ht="12.75"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2:21" ht="12.75"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2:21" ht="12.75"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2:21" ht="12.75"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2:21" ht="12.75"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2:21" ht="12.75"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2:21" ht="12.75"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2:21" ht="12.75"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2:21" ht="12.75"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2:21" ht="12.75"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2:21" ht="12.75"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2:21" ht="12.75"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2:21" ht="12.75"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2:21" ht="12.75"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2:21" ht="12.75"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2:21" ht="12.75"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2:21" ht="12.75"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2:21" ht="12.75"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2:21" ht="12.75"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2:21" ht="12.75"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2:21" ht="12.75"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2:21" ht="12.75"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2:21" ht="12.75"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2:21" ht="12.75"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2:21" ht="12.75"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2:21" ht="12.75"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2:21" ht="12.75"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2:21" ht="12.75"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2:21" ht="12.75"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2:21" ht="12.75"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2:21" ht="12.75"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2:21" ht="12.75"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2:21" ht="12.75"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2:21" ht="12.75"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2:21" ht="12.75"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2:21" ht="12.75"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2:21" ht="12.75"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2:21" ht="12.75"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2:21" ht="12.75"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2:21" ht="12.75"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2:21" ht="12.75"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2:21" ht="12.75"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2:21" ht="12.75"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2:21" ht="12.75"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2:21" ht="12.75"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2:21" ht="12.75"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2:21" ht="12.75"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2:21" ht="12.75"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2:21" ht="12.75"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2:21" ht="12.75"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2:21" ht="12.75"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2:21" ht="12.75"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2:21" ht="12.75"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2:21" ht="12.75"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2:21" ht="12.75"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2:21" ht="12.75"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2:21" ht="12.75"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2:21" ht="12.75"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2:21" ht="12.75"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2:21" ht="12.75"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2:21" ht="12.75"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2:21" ht="12.75"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2:21" ht="12.75"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2:21" ht="12.75"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2:21" ht="12.75"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2:21" ht="12.75"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2:21" ht="12.75"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2:21" ht="12.75"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2:21" ht="12.75"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2:21" ht="12.75"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2:21" ht="12.75"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2:21" ht="12.75"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2:21" ht="12.75"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2:21" ht="12.75"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2:21" ht="12.75"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2:21" ht="12.75"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2:21" ht="12.75"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2:21" ht="12.75"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2:21" ht="12.75"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2:21" ht="12.75"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2:21" ht="12.75"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2:21" ht="12.75"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2:21" ht="12.75"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2:21" ht="12.75"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2:21" ht="12.75"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2:21" ht="12.75"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2:21" ht="12.75"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2:21" ht="12.75"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2:21" ht="12.75"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2:21" ht="12.75"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2:21" ht="12.75"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2:21" ht="12.75"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2:21" ht="12.75"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2:21" ht="12.75"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2:21" ht="12.75"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2:21" ht="12.75"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2:21" ht="12.75"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2:21" ht="12.75"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2:21" ht="12.75"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2:21" ht="12.75"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2:21" ht="12.75"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2:21" ht="12.75"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2:21" ht="12.75"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2:21" ht="12.75"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2:21" ht="12.75"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2:21" ht="12.75"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2:21" ht="12.75"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2:21" ht="12.75"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2:21" ht="12.75"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2:21" ht="12.75"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2:21" ht="12.75"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2:21" ht="12.75"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2:21" ht="12.75"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2:21" ht="12.75"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2:21" ht="12.75"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2:21" ht="12.75"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2:21" ht="12.75"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2:21" ht="12.75"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2:21" ht="12.75"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2:21" ht="12.75"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2:21" ht="12.75"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2:21" ht="12.75"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2:21" ht="12.75"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2:21" ht="12.75"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2:21" ht="12.75"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2:21" ht="12.75"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2:21" ht="12.75"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2:21" ht="12.75"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2:21" ht="12.75"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2:21" ht="12.75"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2:21" ht="12.75"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2:21" ht="12.75"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2:21" ht="12.75"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2:21" ht="12.75"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2:21" ht="12.75"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2:21" ht="12.75"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2:21" ht="12.75"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2:21" ht="12.75"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2:21" ht="12.75"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2:21" ht="12.75"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2:21" ht="12.75"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2:21" ht="12.75"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2:21" ht="12.75"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2:21" ht="12.75"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2:21" ht="12.75"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2:21" ht="12.75"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2:21" ht="12.75"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2:21" ht="12.75"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2:21" ht="12.75"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2:21" ht="12.75"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2:21" ht="12.75"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2:21" ht="12.75"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2:21" ht="12.75"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2:21" ht="12.75"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2:21" ht="12.75"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2:21" ht="12.75"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2:21" ht="12.75"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2:21" ht="12.75"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2:21" ht="12.75"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2:21" ht="12.75"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2:21" ht="12.75"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2:21" ht="12.75"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2:21" ht="12.75"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2:21" ht="12.75"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2:21" ht="12.75"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2:21" ht="12.75"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2:21" ht="12.75"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2:21" ht="12.75"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2:21" ht="12.75"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2:21" ht="12.75"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2:21" ht="12.75"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2:21" ht="12.75"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2:21" ht="12.75"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2:21" ht="12.75"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2:21" ht="12.75"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2:21" ht="12.75"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2:21" ht="12.75"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2:21" ht="12.75"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2:21" ht="12.75"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2:21" ht="12.75"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2:21" ht="12.75"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2:21" ht="12.75"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2:21" ht="12.75"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2:21" ht="12.75"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2:21" ht="12.75"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2:21" ht="12.75"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2:21" ht="12.75"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2:21" ht="12.75"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2:21" ht="12.75"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2:21" ht="12.75"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2:21" ht="12.75"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2:21" ht="12.75"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2:21" ht="12.75"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2:21" ht="12.75"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2:21" ht="12.75"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2:21" ht="12.75"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2:21" ht="12.75"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2:21" ht="12.75"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2:21" ht="12.75"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2:21" ht="12.75"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2:21" ht="12.75"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2:21" ht="12.75"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2:21" ht="12.75"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2:21" ht="12.75"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2:21" ht="12.75"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2:21" ht="12.75"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2:21" ht="12.75"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2:21" ht="12.75"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2:21" ht="12.75"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2:21" ht="12.75"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2:21" ht="12.75"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2:21" ht="12.75"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2:21" ht="12.75"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2:21" ht="12.75"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2:21" ht="12.75"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2:21" ht="12.75"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2:21" ht="12.75"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2:21" ht="12.75"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2:21" ht="12.75"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2:21" ht="12.75"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2:21" ht="12.75"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2:21" ht="12.75"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2:21" ht="12.75"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2:21" ht="12.75"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2:21" ht="12.75"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2:21" ht="12.75"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2:21" ht="12.75"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2:21" ht="12.75"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2:21" ht="12.75"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2:21" ht="12.75"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2:21" ht="12.75"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2:21" ht="12.75"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2:21" ht="12.75"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2:21" ht="12.75"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2:21" ht="12.75"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2:21" ht="12.75"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2:21" ht="12.75"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2:21" ht="12.75"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2:21" ht="12.75"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2:21" ht="12.75"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2:21" ht="12.75"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2:21" ht="12.75"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2:21" ht="12.75"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2:21" ht="12.75"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2:21" ht="12.75"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2:21" ht="12.75"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2:21" ht="12.75"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2:21" ht="12.75"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2:21" ht="12.75"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2:21" ht="12.75"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2:21" ht="12.75"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2:21" ht="12.75"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2:21" ht="12.75"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2:21" ht="12.75"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2:21" ht="12.75"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2:21" ht="12.75"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2:21" ht="12.75"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2:21" ht="12.75"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2:21" ht="12.75"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2:21" ht="12.75"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2:21" ht="12.75"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2:21" ht="12.75"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2:21" ht="12.75"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2:21" ht="12.75"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2:21" ht="12.75"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2:21" ht="12.75"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2:21" ht="12.75"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2:21" ht="12.75"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2:21" ht="12.75"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2:21" ht="12.75"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2:21" ht="12.75"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2:21" ht="12.75"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2:21" ht="12.75"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2:21" ht="12.75"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2:21" ht="12.75"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2:21" ht="12.75"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2:21" ht="12.75"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2:21" ht="12.75"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2:21" ht="12.75"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2:21" ht="12.75"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2:21" ht="12.75"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2:21" ht="12.75"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2:21" ht="12.75"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2:21" ht="12.75"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2:21" ht="12.75"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2:21" ht="12.75"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2:21" ht="12.75"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2:21" ht="12.75"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2:21" ht="12.75"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2:21" ht="12.75"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2:21" ht="12.75"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2:21" ht="12.75"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2:21" ht="12.75"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2:21" ht="12.75"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2:21" ht="12.75"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2:21" ht="12.75"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2:21" ht="12.75"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2:21" ht="12.75"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2:21" ht="12.75"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2:21" ht="12.75"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2:21" ht="12.75"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2:21" ht="12.75"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2:21" ht="12.75"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2:21" ht="12.75"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2:21" ht="12.75"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2:21" ht="12.75"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2:21" ht="12.75"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2:21" ht="12.75"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2:21" ht="12.75"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2:21" ht="12.75"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2:21" ht="12.75"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2:21" ht="12.75"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2:21" ht="12.75"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2:21" ht="12.75"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2:21" ht="12.75"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2:21" ht="12.75"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2:21" ht="12.75"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2:21" ht="12.75"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2:21" ht="12.75"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2:21" ht="12.75"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2:21" ht="12.75"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2:21" ht="12.75"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2:21" ht="12.75"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2:21" ht="12.75"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2:21" ht="12.75"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2:21" ht="12.75"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2:21" ht="12.75"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2:21" ht="12.75"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2:21" ht="12.75"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2:21" ht="12.75"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2:21" ht="12.75"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2:21" ht="12.75"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2:21" ht="12.75"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2:21" ht="12.75"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2:21" ht="12.75"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2:21" ht="12.75"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2:21" ht="12.75"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2:21" ht="12.75"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2:21" ht="12.75"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2:21" ht="12.75"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2:21" ht="12.75"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2:21" ht="12.75"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2:21" ht="12.75"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2:21" ht="12.75"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2:21" ht="12.75"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2:21" ht="12.75"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2:21" ht="12.75"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2:21" ht="12.75"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2:21" ht="12.75"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2:21" ht="12.75"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2:21" ht="12.75"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2:21" ht="12.75"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2:21" ht="12.75"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2:21" ht="12.75"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2:21" ht="12.75"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2:21" ht="12.75"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2:21" ht="12.75"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2:21" ht="12.75"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2:21" ht="12.75"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2:21" ht="12.75"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2:21" ht="12.75"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2:21" ht="12.75"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2:21" ht="12.75"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2:21" ht="12.75"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2:21" ht="12.75"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2:21" ht="12.75"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2:21" ht="12.75"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2:21" ht="12.75"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2:21" ht="12.75"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2:21" ht="12.75"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2:21" ht="12.75"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2:21" ht="12.75"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2:21" ht="12.75"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2:21" ht="12.75"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2:21" ht="12.75"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2:21" ht="12.75"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2:21" ht="12.75"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2:21" ht="12.75"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2:21" ht="12.75"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2:21" ht="12.75"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2:21" ht="12.75"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2:21" ht="12.75"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2:21" ht="12.75"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2:21" ht="12.75"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2:21" ht="12.75"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2:21" ht="12.75"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2:21" ht="12.75"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2:21" ht="12.75"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2:21" ht="12.75"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2:21" ht="12.75"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2:21" ht="12.75"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2:21" ht="12.75"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2:21" ht="12.75"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2:21" ht="12.75"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2:21" ht="12.75"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2:21" ht="12.75"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2:21" ht="12.75"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2:21" ht="12.75"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2:21" ht="12.75"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2:21" ht="12.75"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2:21" ht="12.75"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2:21" ht="12.75"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2:21" ht="12.75"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2:21" ht="12.75"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2:21" ht="12.75"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2:21" ht="12.75"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2:21" ht="12.75"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2:21" ht="12.75"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2:21" ht="12.75"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2:21" ht="12.75"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2:21" ht="12.75"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2:21" ht="12.75"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2:21" ht="12.75"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2:21" ht="12.75"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2:21" ht="12.75"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2:21" ht="12.75"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2:21" ht="12.75"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2:21" ht="12.75"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2:21" ht="12.75"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2:21" ht="12.75"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2:21" ht="12.75"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2:21" ht="12.75"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2:21" ht="12.75"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2:21" ht="12.75"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2:21" ht="12.75"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2:21" ht="12.75"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2:21" ht="12.75"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2:21" ht="12.75"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2:21" ht="12.75"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2:21" ht="12.75"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2:21" ht="12.75"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2:21" ht="12.75"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2:21" ht="12.75"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2:21" ht="12.75"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2:21" ht="12.75"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2:21" ht="12.75"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2:21" ht="12.75"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2:21" ht="12.75"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2:21" ht="12.75"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2:21" ht="12.75"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2:21" ht="12.75"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2:21" ht="12.75"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2:21" ht="12.75"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2:21" ht="12.75"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2:21" ht="12.75"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2:21" ht="12.75"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2:21" ht="12.75"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2:21" ht="12.75"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2:21" ht="12.75"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2:21" ht="12.75"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2:21" ht="12.75"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2:21" ht="12.75"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2:21" ht="12.75"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2:21" ht="12.75"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2:21" ht="12.75"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2:21" ht="12.75"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2:21" ht="12.75"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2:21" ht="12.75"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2:21" ht="12.75"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2:21" ht="12.75"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2:21" ht="12.75"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2:21" ht="12.75"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2:21" ht="12.75"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2:21" ht="12.75"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2:21" ht="12.75"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2:21" ht="12.75"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2:21" ht="12.75"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2:21" ht="12.75"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2:21" ht="12.75"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2:21" ht="12.75"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2:21" ht="12.75"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2:21" ht="12.75"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2:21" ht="12.75"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2:21" ht="12.75"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2:21" ht="12.75"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2:21" ht="12.75"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2:21" ht="12.75"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2:21" ht="12.75"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2:21" ht="12.75"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2:21" ht="12.75"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2:21" ht="12.75"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2:21" ht="12.75"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2:21" ht="12.75"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2:21" ht="12.75"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2:21" ht="12.75"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2:21" ht="12.75"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2:21" ht="12.75"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2:21" ht="12.75"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2:21" ht="12.75"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2:21" ht="12.75"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2:21" ht="12.75"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2:21" ht="12.75"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2:21" ht="12.75"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2:21" ht="12.75"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2:21" ht="12.75"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2:21" ht="12.75"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2:21" ht="12.75"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2:21" ht="12.75"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2:21" ht="12.75"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2:21" ht="12.75"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2:21" ht="12.75"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2:21" ht="12.75"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2:21" ht="12.75"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2:21" ht="12.75"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2:21" ht="12.75"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2:21" ht="12.75"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2:21" ht="12.75"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2:21" ht="12.75"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2:21" ht="12.75"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2:21" ht="12.75"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2:21" ht="12.75"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2:21" ht="12.75"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2:21" ht="12.75"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2:21" ht="12.75"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2:21" ht="12.75"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2:21" ht="12.75"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2:21" ht="12.75"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2:21" ht="12.75"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2:21" ht="12.75"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2:21" ht="12.75"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2:21" ht="12.75"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2:21" ht="12.75"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2:21" ht="12.75"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2:21" ht="12.75"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2:21" ht="12.75"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2:21" ht="12.75"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2:21" ht="12.75"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2:21" ht="12.75"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2:21" ht="12.75"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2:21" ht="12.75"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2:21" ht="12.75"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2:21" ht="12.75"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2:21" ht="12.75"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2:21" ht="12.75"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2:21" ht="12.75"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2:21" ht="12.75"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2:21" ht="12.75"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2:21" ht="12.75"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2:21" ht="12.75"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2:21" ht="12.75"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2:21" ht="12.75"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2:21" ht="12.75"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2:21" ht="12.75"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2:21" ht="12.75"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2:21" ht="12.75"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2:21" ht="12.75"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2:21" ht="12.75"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2:21" ht="12.75"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2:21" ht="12.75"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2:21" ht="12.75"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2:21" ht="12.75"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2:21" ht="12.75"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2:21" ht="12.75"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2:21" ht="12.75"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2:21" ht="12.75"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2:21" ht="12.75"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2:21" ht="12.75"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2:21" ht="12.75"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2:21" ht="12.75"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2:21" ht="12.75"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2:21" ht="12.75"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2:21" ht="12.75"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2:21" ht="12.75"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2:21" ht="12.75"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2:21" ht="12.75"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2:21" ht="12.75"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2:21" ht="12.75"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2:21" ht="12.75"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2:21" ht="12.75"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2:21" ht="12.75"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2:21" ht="12.75"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2:21" ht="12.75"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2:21" ht="12.75"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2:21" ht="12.75"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2:21" ht="12.75"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2:21" ht="12.75"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2:21" ht="12.75"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2:21" ht="12.75"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2:21" ht="12.75"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2:21" ht="12.75"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2:21" ht="12.75"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2:21" ht="12.75"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2:21" ht="12.75"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2:21" ht="12.75"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2:21" ht="12.75"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2:21" ht="12.75"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2:21" ht="12.75"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2:21" ht="12.75"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2:21" ht="12.75"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2:21" ht="12.75"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2:21" ht="12.75"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2:21" ht="12.75"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2:21" ht="12.75"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2:21" ht="12.75"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2:21" ht="12.75"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2:21" ht="12.75"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2:21" ht="12.75"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2:21" ht="12.75"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2:21" ht="12.75"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2:21" ht="12.75"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2:21" ht="12.75"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2:21" ht="12.75"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2:21" ht="12.75"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2:21" ht="12.75"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2:21" ht="12.75"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2:21" ht="12.75"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2:21" ht="12.75"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2:21" ht="12.75"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2:21" ht="12.75"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2:21" ht="12.75"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2:21" ht="12.75"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2:21" ht="12.75"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2:21" ht="12.75"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2:21" ht="12.75"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2:21" ht="12.75"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2:21" ht="12.75"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2:21" ht="12.75"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2:21" ht="12.75"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2:21" ht="12.75"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2:21" ht="12.75"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2:21" ht="12.75"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2:21" ht="12.75"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2:21" ht="12.75"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2:21" ht="12.75"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2:21" ht="12.75"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2:21" ht="12.75"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2:21" ht="12.75"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2:21" ht="12.75"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2:21" ht="12.75"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2:21" ht="12.75"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2:21" ht="12.75"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2:21" ht="12.75"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2:21" ht="12.75"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2:21" ht="12.75"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2:21" ht="12.75"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2:21" ht="12.75"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2:21" ht="12.75"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2:21" ht="12.75"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2:21" ht="12.75"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2:21" ht="12.75"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2:21" ht="12.75"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2:21" ht="12.75"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2:21" ht="12.75"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2:21" ht="12.75"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2:21" ht="12.75"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2:21" ht="12.75"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2:21" ht="12.75"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2:21" ht="12.75"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2:21" ht="12.75"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2:21" ht="12.75"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2:21" ht="12.75"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2:21" ht="12.75"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2:21" ht="12.75"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2:21" ht="12.75"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2:21" ht="12.75"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2:21" ht="12.75"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2:21" ht="12.75"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2:21" ht="12.75"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2:21" ht="12.75"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2:21" ht="12.75"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2:21" ht="12.75"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2:21" ht="12.75"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2:21" ht="12.75"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2:21" ht="12.75"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2:21" ht="12.75"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2:21" ht="12.75"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2:21" ht="12.75"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2:21" ht="12.75"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2:21" ht="12.75"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2:21" ht="12.75"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2:21" ht="12.75"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2:21" ht="12.75"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2:21" ht="12.75"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2:21" ht="12.75"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2:21" ht="12.75"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2:21" ht="12.75"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2:21" ht="12.75"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2:21" ht="12.75"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2:21" ht="12.75"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2:21" ht="12.75"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2:21" ht="12.75"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2:21" ht="12.75"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2:21" ht="12.75"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2:21" ht="12.75"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2:21" ht="12.75"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2:21" ht="12.75"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2:21" ht="12.75"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2:21" ht="12.75"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2:21" ht="12.75"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2:21" ht="12.75"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2:21" ht="12.75"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2:21" ht="12.75"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2:21" ht="12.75"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2:21" ht="12.75"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2:21" ht="12.75"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2:21" ht="12.75"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2:21" ht="12.75"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2:21" ht="12.75"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2:21" ht="12.75"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2:21" ht="12.75"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2:21" ht="12.75"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2:21" ht="12.75"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2:21" ht="12.75"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2:21" ht="12.75"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2:21" ht="12.75"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2:21" ht="12.75"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2:21" ht="12.75"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2:21" ht="12.75"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2:21" ht="12.75"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2:21" ht="12.75"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2:21" ht="12.75"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2:21" ht="12.75"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2:21" ht="12.75"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2:21" ht="12.75"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2:21" ht="12.75"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2:21" ht="12.75"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2:21" ht="12.75"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2:21" ht="12.75"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2:21" ht="12.75"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2:21" ht="12.75"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2:21" ht="12.75"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2:21" ht="12.75"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2:21" ht="12.75"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2:21" ht="12.75"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2:21" ht="12.75"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2:21" ht="12.75"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2:21" ht="12.75"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2:21" ht="12.75"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2:21" ht="12.75"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2:21" ht="12.75"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2:21" ht="12.75"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2:21" ht="12.75"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2:21" ht="12.75"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2:21" ht="12.75"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2:21" ht="12.75"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2:21" ht="12.75"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2:21" ht="12.75"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2:21" ht="12.75"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2:21" ht="12.75"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2:21" ht="12.75"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2:21" ht="12.75"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2:21" ht="12.75"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2:21" ht="12.75"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2:21" ht="12.75"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2:21" ht="12.75"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2:21" ht="12.75"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2:21" ht="12.75"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2:21" ht="12.75"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2:21" ht="12.75"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2:21" ht="12.75"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2:21" ht="12.75"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2:21" ht="12.75"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2:21" ht="12.75"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2:21" ht="12.75"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2:21" ht="12.75"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2:21" ht="12.75"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2:21" ht="12.75"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2:21" ht="12.75"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2:21" ht="12.75"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2:21" ht="12.75"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2:21" ht="12.75"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2:21" ht="12.75"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2:21" ht="12.75"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2:21" ht="12.75"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2:21" ht="12.75"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2:21" ht="12.75"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2:21" ht="12.75"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2:21" ht="12.75"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2:21" ht="12.75"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2:21" ht="12.75"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2:21" ht="12.75"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2:21" ht="12.75"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2:21" ht="12.75"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2:21" ht="12.75"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2:21" ht="12.75"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2:21" ht="12.75"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2:21" ht="12.75"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2:21" ht="12.75"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2:21" ht="12.75"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2:21" ht="12.75"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2:21" ht="12.75"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2:21" ht="12.75"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2:21" ht="12.75"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2:21" ht="12.75"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2:21" ht="12.75"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2:21" ht="12.75"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2:21" ht="12.75"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2:21" ht="12.75"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2:21" ht="12.75"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2:21" ht="12.75"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2:21" ht="12.75"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2:21" ht="12.75"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2:21" ht="12.75"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2:21" ht="12.75"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2:21" ht="12.75"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2:21" ht="12.75"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2:21" ht="12.75"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2:21" ht="12.75"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2:21" ht="12.75"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2:21" ht="12.75"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2:21" ht="12.75"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2:21" ht="12.75"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2:21" ht="12.75"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2:21" ht="12.75"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2:21" ht="12.75"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2:21" ht="12.75"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2:21" ht="12.75"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2:21" ht="12.75"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2:21" ht="12.75"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2:21" ht="12.75"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2:21" ht="12.75"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2:21" ht="12.75"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2:21" ht="12.75"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2:21" ht="12.75"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2:21" ht="12.75"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2:21" ht="12.75"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2:21" ht="12.75"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2:21" ht="12.75"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2:21" ht="12.75"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2:21" ht="12.75"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2:21" ht="12.75"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2:21" ht="12.75"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2:21" ht="12.75"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2:21" ht="12.75"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2:21" ht="12.75"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2:21" ht="12.75"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2:21" ht="12.75"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2:21" ht="12.75"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2:21" ht="12.75"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2:21" ht="12.75"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2:21" ht="12.75"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2:21" ht="12.75"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2:21" ht="12.75"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2:21" ht="12.75"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2:21" ht="12.75"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2:21" ht="12.75"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2:21" ht="12.75"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2:21" ht="12.75"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2:21" ht="12.75"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2:21" ht="12.75"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2:21" ht="12.75"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2:21" ht="12.75"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2:21" ht="12.75"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2:21" ht="12.75"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2:21" ht="12.75"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2:21" ht="12.75"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2:21" ht="12.75"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2:21" ht="12.75"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2:21" ht="12.75"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2:21" ht="12.75"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2:21" ht="12.75"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2:21" ht="12.75"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2:21" ht="12.75"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2:21" ht="12.75"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2:21" ht="12.75"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2:21" ht="12.75"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2:21" ht="12.75"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2:21" ht="12.75"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2:21" ht="12.75"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2:21" ht="12.75"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2:21" ht="12.75"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2:21" ht="12.75"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2:21" ht="12.75"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2:21" ht="12.75"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2:21" ht="12.75"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2:21" ht="12.75"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2:21" ht="12.75"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2:21" ht="12.75"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2:21" ht="12.75"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2:21" ht="12.75"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2:21" ht="12.75"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2:21" ht="12.75"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2:21" ht="12.75"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2:21" ht="12.75"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2:21" ht="12.75"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2:21" ht="12.75"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2:21" ht="12.75"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2:21" ht="12.75"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2:21" ht="12.75"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2:21" ht="12.75"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2:21" ht="12.75"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2:21" ht="12.75"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2:21" ht="12.75"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2:21" ht="12.75"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2:21" ht="12.75"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2:21" ht="12.75"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2:21" ht="12.75"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2:21" ht="12.75"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2:21" ht="12.75"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2:21" ht="12.75"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2:21" ht="12.75"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2:21" ht="12.75"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2:21" ht="12.75"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2:21" ht="12.75"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2:21" ht="12.75"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2:21" ht="12.75"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2:21" ht="12.75"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2:21" ht="12.75"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2:21" ht="12.75"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2:21" ht="12.75"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2:21" ht="12.75"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2:21" ht="12.75"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2:21" ht="12.75"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2:21" ht="12.75"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2:21" ht="12.75"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2:21" ht="12.75"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2:21" ht="12.75"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2:21" ht="12.75"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2:21" ht="12.75"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2:21" ht="12.75"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2:21" ht="12.75"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2:21" ht="12.75"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2:21" ht="12.75"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2:21" ht="12.75"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2:21" ht="12.75"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2:21" ht="12.75"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2:21" ht="12.75"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2:21" ht="12.75"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2:21" ht="12.75"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2:21" ht="12.75"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2:21" ht="12.75"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2:21" ht="12.75"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2:21" ht="12.75"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2:21" ht="12.75"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2:21" ht="12.75"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2:21" ht="12.75"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2:21" ht="12.75"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2:21" ht="12.75"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2:21" ht="12.75"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2:21" ht="12.75"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2:21" ht="12.75"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2:21" ht="12.75"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2:21" ht="12.75"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2:21" ht="12.75"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2:21" ht="12.75"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2:21" ht="12.75"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2:21" ht="12.75"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2:21" ht="12.75"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2:21" ht="12.75"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2:21" ht="12.75"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2:21" ht="12.75"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2:21" ht="12.75"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2:21" ht="12.75"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2:21" ht="12.75"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2:21" ht="12.75"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2:21" ht="12.75"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2:21" ht="12.75"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2:21" ht="12.75"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2:21" ht="12.75"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2:21" ht="12.75"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2:21" ht="12.75"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2:21" ht="12.75"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2:21" ht="12.75"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2:21" ht="12.75"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2:21" ht="12.75"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2:21" ht="12.75"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2:21" ht="12.75"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2:21" ht="12.75"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2:21" ht="12.75"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2:21" ht="12.75"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2:21" ht="12.75"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2:21" ht="12.75"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2:21" ht="12.75"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2:21" ht="12.75"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2:21" ht="12.75"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2:21" ht="12.75"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2:21" ht="12.75"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2:21" ht="12.75"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2:21" ht="12.75"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2:21" ht="12.75"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2:21" ht="12.75"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2:21" ht="12.75"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2:21" ht="12.75"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2:21" ht="12.75"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2:21" ht="12.75"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2:21" ht="12.75"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2:21" ht="12.75"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2:21" ht="12.75"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2:21" ht="12.75"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2:21" ht="12.75"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2:21" ht="12.75"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2:21" ht="12.75"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2:21" ht="12.75"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2:21" ht="12.75"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2:21" ht="12.75"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2:21" ht="12.75"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2:21" ht="12.75"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2:21" ht="12.75"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2:21" ht="12.75"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2:21" ht="12.75"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2:21" ht="12.75"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2:21" ht="12.75"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2:21" ht="12.75"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2:21" ht="12.75"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2:21" ht="12.75"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2:21" ht="12.75"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2:21" ht="12.75"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2:21" ht="12.75"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2:21" ht="12.75"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2:21" ht="12.75"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2:21" ht="12.75"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2:21" ht="12.75"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2:21" ht="12.75"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2:21" ht="12.75"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2:21" ht="12.75"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2:21" ht="12.75"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2:21" ht="12.75"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2:21" ht="12.75"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2:21" ht="12.75"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2:21" ht="12.75"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2:21" ht="12.75"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2:21" ht="12.75"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2:21" ht="12.75"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2:21" ht="12.75"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2:21" ht="12.75"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2:21" ht="12.75"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2:21" ht="12.75"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2:21" ht="12.75"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2:21" ht="12.75"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2:21" ht="12.75"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2:21" ht="12.75"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2:21" ht="12.75"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2:21" ht="12.75"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2:21" ht="12.75"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12:21" ht="12.75"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2:21" ht="12.75"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2:21" ht="12.75"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2:21" ht="12.75"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2:21" ht="12.75"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2:21" ht="12.75"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2:21" ht="12.75"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2:21" ht="12.75"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2:21" ht="12.75"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12:21" ht="12.75"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2:21" ht="12.75"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2:21" ht="12.75"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2:21" ht="12.75"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2:21" ht="12.75"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2:21" ht="12.75"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2:21" ht="12.75"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2:21" ht="12.75"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2:21" ht="12.75"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2:21" ht="12.75"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2:21" ht="12.75"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2:21" ht="12.75"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2:21" ht="12.75"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2:21" ht="12.75"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2:21" ht="12.75"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2:21" ht="12.75"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2:21" ht="12.75"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2:21" ht="12.75"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2:21" ht="12.75"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2:21" ht="12.75"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2:21" ht="12.75"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2:21" ht="12.75"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2:21" ht="12.75"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2:21" ht="12.75"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2:21" ht="12.75"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2:21" ht="12.75"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2:21" ht="12.75"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2:21" ht="12.75"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2:21" ht="12.75"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2:21" ht="12.75"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2:21" ht="12.75"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2:21" ht="12.75"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2:21" ht="12.75"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2:21" ht="12.75"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2:21" ht="12.75"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2:21" ht="12.75"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2:21" ht="12.75"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2:21" ht="12.75"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2:21" ht="12.75"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2:21" ht="12.75"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2:21" ht="12.75"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2:21" ht="12.75"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2:21" ht="12.75"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2:21" ht="12.75"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2:21" ht="12.75"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2:21" ht="12.75"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2:21" ht="12.75"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2:21" ht="12.75"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2:21" ht="12.75"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2:21" ht="12.75"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2:21" ht="12.75"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2:21" ht="12.75"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2:21" ht="12.75"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2:21" ht="12.75"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2:21" ht="12.75"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2:21" ht="12.75"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2:21" ht="12.75"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2:21" ht="12.75"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2:21" ht="12.75"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2:21" ht="12.75"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2:21" ht="12.75"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2:21" ht="12.75"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2:21" ht="12.75"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2:21" ht="12.75"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2:21" ht="12.75"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2:21" ht="12.75"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2:21" ht="12.75"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2:21" ht="12.75"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2:21" ht="12.75"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2:21" ht="12.75"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2:21" ht="12.75"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2:21" ht="12.75"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2:21" ht="12.75"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2:21" ht="12.75"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2:21" ht="12.75"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2:21" ht="12.75"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2:21" ht="12.75"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2:21" ht="12.75"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2:21" ht="12.75"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2:21" ht="12.75"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2:21" ht="12.75"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2:21" ht="12.75"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2:21" ht="12.75"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2:21" ht="12.75"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2:21" ht="12.75"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2:21" ht="12.75"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2:21" ht="12.75"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2:21" ht="12.75"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2:21" ht="12.75"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2:21" ht="12.75"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2:21" ht="12.75"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2:21" ht="12.75"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2:21" ht="12.75"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2:21" ht="12.75"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2:21" ht="12.75"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2:21" ht="12.75"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2:21" ht="12.75"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2:21" ht="12.75"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2:21" ht="12.75"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2:21" ht="12.75"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2:21" ht="12.75"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2:21" ht="12.75"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2:21" ht="12.75"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2:21" ht="12.75"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2:21" ht="12.75"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2:21" ht="12.75"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2:21" ht="12.75"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12:21" ht="12.75"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12:21" ht="12.75"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2:21" ht="12.75"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2:21" ht="12.75"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2:21" ht="12.75"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2:21" ht="12.75"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12:21" ht="12.75"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2:21" ht="12.75"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2:21" ht="12.75"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2:21" ht="12.75"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2:21" ht="12.75"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2:21" ht="12.75"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2:21" ht="12.75"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12:21" ht="12.75"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2:21" ht="12.75"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2:21" ht="12.75"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2:21" ht="12.75"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2:21" ht="12.75"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2:21" ht="12.75"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2:21" ht="12.75"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2:21" ht="12.75">
      <c r="L1559" s="1"/>
      <c r="M1559" s="1"/>
      <c r="N1559" s="1"/>
      <c r="O1559" s="1"/>
      <c r="P1559" s="1"/>
      <c r="Q1559" s="1"/>
      <c r="R1559" s="1"/>
      <c r="S1559" s="1"/>
      <c r="T1559" s="1"/>
      <c r="U1559" s="1"/>
    </row>
    <row r="1560" spans="12:21" ht="12.75"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2:21" ht="12.75"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2:21" ht="12.75"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2:21" ht="12.75"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2:21" ht="12.75"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2:21" ht="12.75"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2:21" ht="12.75"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2:21" ht="12.75"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2:21" ht="12.75"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2:21" ht="12.75"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2:21" ht="12.75"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2:21" ht="12.75"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2:21" ht="12.75"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2:21" ht="12.75"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2:21" ht="12.75"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2:21" ht="12.75"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2:21" ht="12.75"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2:21" ht="12.75"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2:21" ht="12.75"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2:21" ht="12.75"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2:21" ht="12.75"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2:21" ht="12.75"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2:21" ht="12.75"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2:21" ht="12.75"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2:21" ht="12.75"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2:21" ht="12.75"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2:21" ht="12.75"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2:21" ht="12.75"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2:21" ht="12.75"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2:21" ht="12.75"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2:21" ht="12.75"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2:21" ht="12.75"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2:21" ht="12.75"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2:21" ht="12.75"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2:21" ht="12.75"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2:21" ht="12.75"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2:21" ht="12.75"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2:21" ht="12.75"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2:21" ht="12.75"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2:21" ht="12.75"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2:21" ht="12.75"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2:21" ht="12.75"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2:21" ht="12.75"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2:21" ht="12.75"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2:21" ht="12.75"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2:21" ht="12.75"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2:21" ht="12.75"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2:21" ht="12.75"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12:21" ht="12.75"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2:21" ht="12.75"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2:21" ht="12.75"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2:21" ht="12.75"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2:21" ht="12.75"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2:21" ht="12.75"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2:21" ht="12.75"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2:21" ht="12.75"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2:21" ht="12.75"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2:21" ht="12.75"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2:21" ht="12.75"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2:21" ht="12.75"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2:21" ht="12.75"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2:21" ht="12.75"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2:21" ht="12.75"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2:21" ht="12.75"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2:21" ht="12.75"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2:21" ht="12.75"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2:21" ht="12.75"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2:21" ht="12.75"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2:21" ht="12.75"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2:21" ht="12.75"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2:21" ht="12.75"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2:21" ht="12.75"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2:21" ht="12.75"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2:21" ht="12.75"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2:21" ht="12.75"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2:21" ht="12.75"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2:21" ht="12.75"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2:21" ht="12.75"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2:21" ht="12.75"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2:21" ht="12.75"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2:21" ht="12.75"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2:21" ht="12.75"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2:21" ht="12.75"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2:21" ht="12.75"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2:21" ht="12.75"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2:21" ht="12.75"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2:21" ht="12.75"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2:21" ht="12.75"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2:21" ht="12.75"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2:21" ht="12.75"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2:21" ht="12.75"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2:21" ht="12.75"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2:21" ht="12.75"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2:21" ht="12.75"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2:21" ht="12.75"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2:21" ht="12.75"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2:21" ht="12.75"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12:21" ht="12.75"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2:21" ht="12.75"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2:21" ht="12.75"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12:21" ht="12.75"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12:21" ht="12.75"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2:21" ht="12.75"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2:21" ht="12.75"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12:21" ht="12.75"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2:21" ht="12.75"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2:21" ht="12.75"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2:21" ht="12.75"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12:21" ht="12.75"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2:21" ht="12.75"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2:21" ht="12.75"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2:21" ht="12.75"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12:21" ht="12.75"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2:21" ht="12.75"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12:21" ht="12.75"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12:21" ht="12.75"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2:21" ht="12.75"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2:21" ht="12.75"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12:21" ht="12.75"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2:21" ht="12.75"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2:21" ht="12.75"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2:21" ht="12.75"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2:21" ht="12.75"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2:21" ht="12.75"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2:21" ht="12.75"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12:21" ht="12.75"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2:21" ht="12.75"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2:21" ht="12.75"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2:21" ht="12.75"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2:21" ht="12.75"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2:21" ht="12.75"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2:21" ht="12.75"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2:21" ht="12.75"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2:21" ht="12.75"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2:21" ht="12.75"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2:21" ht="12.75"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2:21" ht="12.75"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2:21" ht="12.75"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2:21" ht="12.75"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2:21" ht="12.75"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2:21" ht="12.75"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2:21" ht="12.75"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2:21" ht="12.75"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2:21" ht="12.75"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2:21" ht="12.75"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2:21" ht="12.75"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2:21" ht="12.75"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2:21" ht="12.75"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2:21" ht="12.75"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2:21" ht="12.75"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2:21" ht="12.75"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2:21" ht="12.75"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2:21" ht="12.75"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2:21" ht="12.75"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2:21" ht="12.75"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2:21" ht="12.75"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2:21" ht="12.75"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2:21" ht="12.75"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2:21" ht="12.75"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2:21" ht="12.75"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2:21" ht="12.75"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2:21" ht="12.75"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2:21" ht="12.75"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2:21" ht="12.75"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2:21" ht="12.75"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2:21" ht="12.75"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2:21" ht="12.75"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2:21" ht="12.75"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2:21" ht="12.75"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2:21" ht="12.75"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2:21" ht="12.75"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2:21" ht="12.75"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2:21" ht="12.75"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2:21" ht="12.75"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2:21" ht="12.75"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2:21" ht="12.75"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</sheetData>
  <sheetProtection/>
  <mergeCells count="12">
    <mergeCell ref="B50:D50"/>
    <mergeCell ref="F50:I50"/>
    <mergeCell ref="L50:U51"/>
    <mergeCell ref="C5:I5"/>
    <mergeCell ref="D6:F6"/>
    <mergeCell ref="G6:I6"/>
    <mergeCell ref="B21:H21"/>
    <mergeCell ref="B41:H41"/>
    <mergeCell ref="F42:G42"/>
    <mergeCell ref="F43:G43"/>
    <mergeCell ref="F44:G44"/>
    <mergeCell ref="F45:G45"/>
  </mergeCells>
  <dataValidations count="1">
    <dataValidation type="whole" operator="greaterThanOrEqual" allowBlank="1" showInputMessage="1" showErrorMessage="1" sqref="U31 I22:I25">
      <formula1>5000</formula1>
    </dataValidation>
  </dataValidations>
  <printOptions/>
  <pageMargins left="0" right="0" top="1" bottom="1" header="0.5" footer="0.5"/>
  <pageSetup horizontalDpi="600" verticalDpi="600" orientation="portrait" scale="59" r:id="rId3"/>
  <colBreaks count="1" manualBreakCount="1">
    <brk id="10" max="6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35"/>
  <sheetViews>
    <sheetView showGridLines="0" view="pageBreakPreview" zoomScaleNormal="75" zoomScaleSheetLayoutView="100" zoomScalePageLayoutView="0" workbookViewId="0" topLeftCell="A35">
      <selection activeCell="E47" sqref="E47"/>
    </sheetView>
  </sheetViews>
  <sheetFormatPr defaultColWidth="9.140625" defaultRowHeight="12.75"/>
  <cols>
    <col min="1" max="1" width="4.7109375" style="0" bestFit="1" customWidth="1"/>
    <col min="2" max="2" width="37.57421875" style="0" customWidth="1"/>
    <col min="3" max="3" width="18.7109375" style="0" customWidth="1"/>
    <col min="4" max="4" width="12.28125" style="0" bestFit="1" customWidth="1"/>
    <col min="5" max="5" width="10.57421875" style="0" bestFit="1" customWidth="1"/>
    <col min="6" max="6" width="10.421875" style="0" bestFit="1" customWidth="1"/>
    <col min="7" max="7" width="13.421875" style="0" customWidth="1"/>
    <col min="8" max="8" width="10.7109375" style="0" bestFit="1" customWidth="1"/>
    <col min="9" max="9" width="10.421875" style="0" bestFit="1" customWidth="1"/>
    <col min="10" max="10" width="18.8515625" style="0" customWidth="1"/>
    <col min="11" max="11" width="4.140625" style="1" customWidth="1"/>
    <col min="12" max="15" width="9.140625" style="0" customWidth="1"/>
    <col min="16" max="16" width="13.8515625" style="0" bestFit="1" customWidth="1"/>
    <col min="17" max="17" width="32.57421875" style="0" customWidth="1"/>
    <col min="18" max="18" width="18.7109375" style="0" customWidth="1"/>
    <col min="19" max="19" width="20.57421875" style="0" customWidth="1"/>
    <col min="20" max="20" width="19.8515625" style="0" customWidth="1"/>
    <col min="21" max="21" width="18.7109375" style="0" customWidth="1"/>
  </cols>
  <sheetData>
    <row r="1" spans="2:21" s="13" customFormat="1" ht="16.5">
      <c r="B1" s="15" t="s">
        <v>67</v>
      </c>
      <c r="H1" s="14"/>
      <c r="K1" s="12"/>
      <c r="Q1" s="14"/>
      <c r="R1" s="14" t="s">
        <v>71</v>
      </c>
      <c r="U1" s="14"/>
    </row>
    <row r="2" s="13" customFormat="1" ht="16.5"/>
    <row r="3" spans="2:11" s="13" customFormat="1" ht="18">
      <c r="B3" s="89" t="s">
        <v>101</v>
      </c>
      <c r="C3" s="15"/>
      <c r="D3" s="15"/>
      <c r="K3" s="13" t="s">
        <v>98</v>
      </c>
    </row>
    <row r="4" s="13" customFormat="1" ht="16.5">
      <c r="L4" s="13" t="s">
        <v>99</v>
      </c>
    </row>
    <row r="5" spans="2:21" s="13" customFormat="1" ht="39" customHeight="1">
      <c r="B5" s="15" t="s">
        <v>92</v>
      </c>
      <c r="C5" s="121" t="s">
        <v>109</v>
      </c>
      <c r="D5" s="122"/>
      <c r="E5" s="122"/>
      <c r="F5" s="122"/>
      <c r="G5" s="122"/>
      <c r="H5" s="122"/>
      <c r="I5" s="123"/>
      <c r="K5" s="4" t="s">
        <v>53</v>
      </c>
      <c r="L5" s="5"/>
      <c r="M5" s="6">
        <v>3</v>
      </c>
      <c r="N5" s="5" t="s">
        <v>0</v>
      </c>
      <c r="O5" s="5"/>
      <c r="P5" s="94"/>
      <c r="Q5" s="43"/>
      <c r="R5" s="43"/>
      <c r="S5" s="43"/>
      <c r="T5" s="43"/>
      <c r="U5" s="7"/>
    </row>
    <row r="6" spans="2:21" s="13" customFormat="1" ht="16.5">
      <c r="B6" s="11"/>
      <c r="C6" s="56" t="s">
        <v>76</v>
      </c>
      <c r="D6" s="127" t="s">
        <v>85</v>
      </c>
      <c r="E6" s="128"/>
      <c r="F6" s="129"/>
      <c r="G6" s="124" t="s">
        <v>57</v>
      </c>
      <c r="H6" s="125"/>
      <c r="I6" s="126"/>
      <c r="K6" s="8"/>
      <c r="L6" s="9"/>
      <c r="M6" s="9"/>
      <c r="N6" s="9"/>
      <c r="O6" s="9"/>
      <c r="P6" s="9"/>
      <c r="Q6" s="9"/>
      <c r="R6" s="9"/>
      <c r="S6" s="9"/>
      <c r="T6" s="9"/>
      <c r="U6" s="10"/>
    </row>
    <row r="7" spans="2:21" s="13" customFormat="1" ht="16.5">
      <c r="B7" s="22" t="s">
        <v>56</v>
      </c>
      <c r="C7" s="23" t="s">
        <v>55</v>
      </c>
      <c r="D7" s="24" t="s">
        <v>2</v>
      </c>
      <c r="E7" s="24" t="s">
        <v>3</v>
      </c>
      <c r="F7" s="25" t="s">
        <v>4</v>
      </c>
      <c r="G7" s="26" t="s">
        <v>2</v>
      </c>
      <c r="H7" s="26" t="s">
        <v>3</v>
      </c>
      <c r="I7" s="27" t="s">
        <v>4</v>
      </c>
      <c r="K7" s="28" t="s">
        <v>11</v>
      </c>
      <c r="L7" s="29" t="s">
        <v>77</v>
      </c>
      <c r="M7" s="29"/>
      <c r="N7" s="29"/>
      <c r="O7" s="29"/>
      <c r="P7" s="29"/>
      <c r="Q7" s="30"/>
      <c r="R7" s="19"/>
      <c r="S7" s="19"/>
      <c r="T7" s="20"/>
      <c r="U7" s="21"/>
    </row>
    <row r="8" spans="1:21" s="13" customFormat="1" ht="16.5">
      <c r="A8" s="34" t="s">
        <v>7</v>
      </c>
      <c r="B8" s="35"/>
      <c r="C8" s="117"/>
      <c r="D8" s="114"/>
      <c r="E8" s="114"/>
      <c r="F8" s="114"/>
      <c r="G8" s="102">
        <f>+C8*(D8/9)</f>
        <v>0</v>
      </c>
      <c r="H8" s="102">
        <f>+C8*(E8/9)</f>
        <v>0</v>
      </c>
      <c r="I8" s="102">
        <f>+C8*(F8/9)</f>
        <v>0</v>
      </c>
      <c r="K8" s="28"/>
      <c r="L8" s="29" t="s">
        <v>27</v>
      </c>
      <c r="M8" s="29"/>
      <c r="N8" s="29"/>
      <c r="O8" s="29"/>
      <c r="P8" s="29"/>
      <c r="Q8" s="30"/>
      <c r="R8" s="31"/>
      <c r="S8" s="31" t="s">
        <v>1</v>
      </c>
      <c r="T8" s="32"/>
      <c r="U8" s="33" t="s">
        <v>5</v>
      </c>
    </row>
    <row r="9" spans="1:21" s="13" customFormat="1" ht="16.5">
      <c r="A9" s="41" t="s">
        <v>8</v>
      </c>
      <c r="B9" s="35"/>
      <c r="C9" s="118"/>
      <c r="D9" s="114"/>
      <c r="E9" s="114"/>
      <c r="F9" s="114"/>
      <c r="G9" s="102">
        <f aca="true" t="shared" si="0" ref="G9:G17">+C9*(D9/9)</f>
        <v>0</v>
      </c>
      <c r="H9" s="102">
        <f aca="true" t="shared" si="1" ref="H9:H17">+C9*(E9/9)</f>
        <v>0</v>
      </c>
      <c r="I9" s="102">
        <f aca="true" t="shared" si="2" ref="I9:I17">+C9*(F9/9)</f>
        <v>0</v>
      </c>
      <c r="K9" s="37"/>
      <c r="L9" s="38" t="s">
        <v>26</v>
      </c>
      <c r="M9" s="38"/>
      <c r="N9" s="38"/>
      <c r="O9" s="38"/>
      <c r="P9" s="38"/>
      <c r="Q9" s="39"/>
      <c r="R9" s="40" t="s">
        <v>2</v>
      </c>
      <c r="S9" s="40" t="s">
        <v>3</v>
      </c>
      <c r="T9" s="40" t="s">
        <v>4</v>
      </c>
      <c r="U9" s="23" t="s">
        <v>6</v>
      </c>
    </row>
    <row r="10" spans="1:21" s="13" customFormat="1" ht="16.5">
      <c r="A10" s="34" t="s">
        <v>9</v>
      </c>
      <c r="B10" s="35"/>
      <c r="C10" s="118"/>
      <c r="D10" s="114"/>
      <c r="E10" s="114"/>
      <c r="F10" s="114"/>
      <c r="G10" s="102">
        <f t="shared" si="0"/>
        <v>0</v>
      </c>
      <c r="H10" s="102">
        <f t="shared" si="1"/>
        <v>0</v>
      </c>
      <c r="I10" s="102">
        <f t="shared" si="2"/>
        <v>0</v>
      </c>
      <c r="K10" s="42" t="s">
        <v>7</v>
      </c>
      <c r="L10" s="6">
        <f>+B8</f>
        <v>0</v>
      </c>
      <c r="M10" s="43"/>
      <c r="N10" s="43"/>
      <c r="O10" s="43"/>
      <c r="P10" s="43"/>
      <c r="Q10" s="44"/>
      <c r="R10" s="101">
        <f aca="true" t="shared" si="3" ref="R10:T19">+G8</f>
        <v>0</v>
      </c>
      <c r="S10" s="101">
        <f t="shared" si="3"/>
        <v>0</v>
      </c>
      <c r="T10" s="101">
        <f t="shared" si="3"/>
        <v>0</v>
      </c>
      <c r="U10" s="102">
        <f>SUM(R10:T10)</f>
        <v>0</v>
      </c>
    </row>
    <row r="11" spans="1:21" s="13" customFormat="1" ht="16.5">
      <c r="A11" s="34" t="s">
        <v>10</v>
      </c>
      <c r="B11" s="35"/>
      <c r="C11" s="118"/>
      <c r="D11" s="114"/>
      <c r="E11" s="114"/>
      <c r="F11" s="114"/>
      <c r="G11" s="102">
        <f t="shared" si="0"/>
        <v>0</v>
      </c>
      <c r="H11" s="102">
        <f t="shared" si="1"/>
        <v>0</v>
      </c>
      <c r="I11" s="102">
        <f t="shared" si="2"/>
        <v>0</v>
      </c>
      <c r="K11" s="42" t="s">
        <v>8</v>
      </c>
      <c r="L11" s="6">
        <f aca="true" t="shared" si="4" ref="L11:L19">+B9</f>
        <v>0</v>
      </c>
      <c r="M11" s="43"/>
      <c r="N11" s="43"/>
      <c r="O11" s="43"/>
      <c r="P11" s="43"/>
      <c r="Q11" s="44"/>
      <c r="R11" s="101">
        <f t="shared" si="3"/>
        <v>0</v>
      </c>
      <c r="S11" s="101">
        <f t="shared" si="3"/>
        <v>0</v>
      </c>
      <c r="T11" s="101">
        <f t="shared" si="3"/>
        <v>0</v>
      </c>
      <c r="U11" s="102">
        <f>SUM(R11:T11)</f>
        <v>0</v>
      </c>
    </row>
    <row r="12" spans="1:21" s="13" customFormat="1" ht="16.5">
      <c r="A12" s="34" t="s">
        <v>12</v>
      </c>
      <c r="B12" s="35"/>
      <c r="C12" s="118"/>
      <c r="D12" s="114"/>
      <c r="E12" s="114"/>
      <c r="F12" s="114"/>
      <c r="G12" s="102">
        <f t="shared" si="0"/>
        <v>0</v>
      </c>
      <c r="H12" s="102">
        <f t="shared" si="1"/>
        <v>0</v>
      </c>
      <c r="I12" s="102">
        <f t="shared" si="2"/>
        <v>0</v>
      </c>
      <c r="K12" s="42" t="s">
        <v>9</v>
      </c>
      <c r="L12" s="6">
        <f t="shared" si="4"/>
        <v>0</v>
      </c>
      <c r="M12" s="43"/>
      <c r="N12" s="43"/>
      <c r="O12" s="43"/>
      <c r="P12" s="43"/>
      <c r="Q12" s="44"/>
      <c r="R12" s="101">
        <f t="shared" si="3"/>
        <v>0</v>
      </c>
      <c r="S12" s="101">
        <f t="shared" si="3"/>
        <v>0</v>
      </c>
      <c r="T12" s="101">
        <f t="shared" si="3"/>
        <v>0</v>
      </c>
      <c r="U12" s="103">
        <f>SUM(R12:T12)</f>
        <v>0</v>
      </c>
    </row>
    <row r="13" spans="1:21" s="13" customFormat="1" ht="16.5">
      <c r="A13" s="34" t="s">
        <v>16</v>
      </c>
      <c r="B13" s="35"/>
      <c r="C13" s="118"/>
      <c r="D13" s="114"/>
      <c r="E13" s="114"/>
      <c r="F13" s="114"/>
      <c r="G13" s="102">
        <f t="shared" si="0"/>
        <v>0</v>
      </c>
      <c r="H13" s="102">
        <f t="shared" si="1"/>
        <v>0</v>
      </c>
      <c r="I13" s="102">
        <f t="shared" si="2"/>
        <v>0</v>
      </c>
      <c r="K13" s="42" t="s">
        <v>10</v>
      </c>
      <c r="L13" s="6">
        <f t="shared" si="4"/>
        <v>0</v>
      </c>
      <c r="M13" s="43"/>
      <c r="N13" s="43"/>
      <c r="O13" s="43"/>
      <c r="P13" s="43"/>
      <c r="Q13" s="44"/>
      <c r="R13" s="101">
        <f t="shared" si="3"/>
        <v>0</v>
      </c>
      <c r="S13" s="101">
        <f t="shared" si="3"/>
        <v>0</v>
      </c>
      <c r="T13" s="104">
        <f t="shared" si="3"/>
        <v>0</v>
      </c>
      <c r="U13" s="102">
        <f>SUM(R13:T13)</f>
        <v>0</v>
      </c>
    </row>
    <row r="14" spans="1:21" s="13" customFormat="1" ht="16.5">
      <c r="A14" s="34" t="s">
        <v>37</v>
      </c>
      <c r="B14" s="35"/>
      <c r="C14" s="118"/>
      <c r="D14" s="114"/>
      <c r="E14" s="114"/>
      <c r="F14" s="114"/>
      <c r="G14" s="102">
        <f t="shared" si="0"/>
        <v>0</v>
      </c>
      <c r="H14" s="102">
        <f t="shared" si="1"/>
        <v>0</v>
      </c>
      <c r="I14" s="102">
        <f t="shared" si="2"/>
        <v>0</v>
      </c>
      <c r="K14" s="45" t="s">
        <v>12</v>
      </c>
      <c r="L14" s="6">
        <f t="shared" si="4"/>
        <v>0</v>
      </c>
      <c r="M14" s="5"/>
      <c r="N14" s="5"/>
      <c r="O14" s="5"/>
      <c r="P14" s="5"/>
      <c r="Q14" s="7"/>
      <c r="R14" s="101">
        <f t="shared" si="3"/>
        <v>0</v>
      </c>
      <c r="S14" s="101">
        <f t="shared" si="3"/>
        <v>0</v>
      </c>
      <c r="T14" s="104">
        <f t="shared" si="3"/>
        <v>0</v>
      </c>
      <c r="U14" s="102">
        <f aca="true" t="shared" si="5" ref="U14:U19">SUM(R14:T14)</f>
        <v>0</v>
      </c>
    </row>
    <row r="15" spans="1:21" s="13" customFormat="1" ht="16.5">
      <c r="A15" s="34" t="s">
        <v>81</v>
      </c>
      <c r="B15" s="35"/>
      <c r="C15" s="118"/>
      <c r="D15" s="114"/>
      <c r="E15" s="114"/>
      <c r="F15" s="114"/>
      <c r="G15" s="102">
        <f t="shared" si="0"/>
        <v>0</v>
      </c>
      <c r="H15" s="102">
        <f t="shared" si="1"/>
        <v>0</v>
      </c>
      <c r="I15" s="102">
        <f t="shared" si="2"/>
        <v>0</v>
      </c>
      <c r="K15" s="45" t="s">
        <v>16</v>
      </c>
      <c r="L15" s="6">
        <f t="shared" si="4"/>
        <v>0</v>
      </c>
      <c r="M15" s="5"/>
      <c r="N15" s="5"/>
      <c r="O15" s="5"/>
      <c r="P15" s="5"/>
      <c r="Q15" s="7"/>
      <c r="R15" s="101">
        <f t="shared" si="3"/>
        <v>0</v>
      </c>
      <c r="S15" s="101">
        <f t="shared" si="3"/>
        <v>0</v>
      </c>
      <c r="T15" s="104">
        <f t="shared" si="3"/>
        <v>0</v>
      </c>
      <c r="U15" s="102">
        <f t="shared" si="5"/>
        <v>0</v>
      </c>
    </row>
    <row r="16" spans="1:21" s="13" customFormat="1" ht="16.5">
      <c r="A16" s="34" t="s">
        <v>82</v>
      </c>
      <c r="B16" s="35"/>
      <c r="C16" s="118"/>
      <c r="D16" s="114"/>
      <c r="E16" s="114"/>
      <c r="F16" s="114"/>
      <c r="G16" s="102">
        <f t="shared" si="0"/>
        <v>0</v>
      </c>
      <c r="H16" s="102">
        <f t="shared" si="1"/>
        <v>0</v>
      </c>
      <c r="I16" s="102">
        <f t="shared" si="2"/>
        <v>0</v>
      </c>
      <c r="K16" s="45" t="s">
        <v>37</v>
      </c>
      <c r="L16" s="6">
        <f t="shared" si="4"/>
        <v>0</v>
      </c>
      <c r="M16" s="5"/>
      <c r="N16" s="5"/>
      <c r="O16" s="5"/>
      <c r="P16" s="5"/>
      <c r="Q16" s="7"/>
      <c r="R16" s="101">
        <f t="shared" si="3"/>
        <v>0</v>
      </c>
      <c r="S16" s="101">
        <f t="shared" si="3"/>
        <v>0</v>
      </c>
      <c r="T16" s="104">
        <f t="shared" si="3"/>
        <v>0</v>
      </c>
      <c r="U16" s="102">
        <f t="shared" si="5"/>
        <v>0</v>
      </c>
    </row>
    <row r="17" spans="1:21" s="13" customFormat="1" ht="16.5">
      <c r="A17" s="34" t="s">
        <v>84</v>
      </c>
      <c r="B17" s="35"/>
      <c r="C17" s="118"/>
      <c r="D17" s="114"/>
      <c r="E17" s="114"/>
      <c r="F17" s="114"/>
      <c r="G17" s="102">
        <f t="shared" si="0"/>
        <v>0</v>
      </c>
      <c r="H17" s="102">
        <f t="shared" si="1"/>
        <v>0</v>
      </c>
      <c r="I17" s="102">
        <f t="shared" si="2"/>
        <v>0</v>
      </c>
      <c r="K17" s="45" t="s">
        <v>81</v>
      </c>
      <c r="L17" s="6">
        <f t="shared" si="4"/>
        <v>0</v>
      </c>
      <c r="M17" s="5"/>
      <c r="N17" s="5"/>
      <c r="O17" s="5"/>
      <c r="P17" s="5"/>
      <c r="Q17" s="7"/>
      <c r="R17" s="101">
        <f t="shared" si="3"/>
        <v>0</v>
      </c>
      <c r="S17" s="101">
        <f t="shared" si="3"/>
        <v>0</v>
      </c>
      <c r="T17" s="104">
        <f t="shared" si="3"/>
        <v>0</v>
      </c>
      <c r="U17" s="102">
        <f t="shared" si="5"/>
        <v>0</v>
      </c>
    </row>
    <row r="18" spans="2:21" s="13" customFormat="1" ht="16.5">
      <c r="B18" s="48"/>
      <c r="C18" s="61"/>
      <c r="D18" s="62"/>
      <c r="E18" s="62"/>
      <c r="F18" s="62"/>
      <c r="G18" s="60"/>
      <c r="H18" s="60"/>
      <c r="I18" s="60"/>
      <c r="K18" s="45" t="s">
        <v>82</v>
      </c>
      <c r="L18" s="6">
        <f t="shared" si="4"/>
        <v>0</v>
      </c>
      <c r="M18" s="5"/>
      <c r="N18" s="5"/>
      <c r="O18" s="5"/>
      <c r="P18" s="5"/>
      <c r="Q18" s="7"/>
      <c r="R18" s="101">
        <f t="shared" si="3"/>
        <v>0</v>
      </c>
      <c r="S18" s="101">
        <f t="shared" si="3"/>
        <v>0</v>
      </c>
      <c r="T18" s="104">
        <f t="shared" si="3"/>
        <v>0</v>
      </c>
      <c r="U18" s="102">
        <f t="shared" si="5"/>
        <v>0</v>
      </c>
    </row>
    <row r="19" spans="11:21" s="13" customFormat="1" ht="17.25" thickBot="1">
      <c r="K19" s="45" t="s">
        <v>84</v>
      </c>
      <c r="L19" s="6">
        <f t="shared" si="4"/>
        <v>0</v>
      </c>
      <c r="M19" s="5"/>
      <c r="N19" s="5"/>
      <c r="O19" s="5"/>
      <c r="P19" s="5"/>
      <c r="Q19" s="7"/>
      <c r="R19" s="101">
        <f t="shared" si="3"/>
        <v>0</v>
      </c>
      <c r="S19" s="101">
        <f t="shared" si="3"/>
        <v>0</v>
      </c>
      <c r="T19" s="104">
        <f t="shared" si="3"/>
        <v>0</v>
      </c>
      <c r="U19" s="105">
        <f t="shared" si="5"/>
        <v>0</v>
      </c>
    </row>
    <row r="20" spans="2:21" s="13" customFormat="1" ht="16.5">
      <c r="B20" s="15" t="s">
        <v>88</v>
      </c>
      <c r="K20" s="45" t="s">
        <v>83</v>
      </c>
      <c r="L20" s="5" t="s">
        <v>13</v>
      </c>
      <c r="M20" s="5"/>
      <c r="N20" s="5"/>
      <c r="O20" s="5"/>
      <c r="P20" s="5"/>
      <c r="Q20" s="7"/>
      <c r="R20" s="106">
        <f>SUM(R10:R19)</f>
        <v>0</v>
      </c>
      <c r="S20" s="106">
        <f>SUM(S10:S19)</f>
        <v>0</v>
      </c>
      <c r="T20" s="107">
        <f>SUM(T10:T19)</f>
        <v>0</v>
      </c>
      <c r="U20" s="108">
        <f>SUM(U10:U19)</f>
        <v>0</v>
      </c>
    </row>
    <row r="21" spans="2:21" s="13" customFormat="1" ht="16.5">
      <c r="B21" s="141" t="s">
        <v>58</v>
      </c>
      <c r="C21" s="142"/>
      <c r="D21" s="142"/>
      <c r="E21" s="142"/>
      <c r="F21" s="142"/>
      <c r="G21" s="142"/>
      <c r="H21" s="143"/>
      <c r="I21" s="40" t="s">
        <v>59</v>
      </c>
      <c r="K21" s="46" t="s">
        <v>14</v>
      </c>
      <c r="L21" s="43" t="s">
        <v>15</v>
      </c>
      <c r="M21" s="43"/>
      <c r="N21" s="43"/>
      <c r="O21" s="43"/>
      <c r="P21" s="43"/>
      <c r="Q21" s="43"/>
      <c r="R21" s="43"/>
      <c r="S21" s="43"/>
      <c r="T21" s="44"/>
      <c r="U21" s="69"/>
    </row>
    <row r="22" spans="2:21" s="13" customFormat="1" ht="16.5">
      <c r="B22" s="47"/>
      <c r="C22" s="43"/>
      <c r="D22" s="43"/>
      <c r="E22" s="43"/>
      <c r="F22" s="43"/>
      <c r="G22" s="43"/>
      <c r="H22" s="44"/>
      <c r="I22" s="101"/>
      <c r="K22" s="42" t="s">
        <v>7</v>
      </c>
      <c r="L22" s="43" t="s">
        <v>17</v>
      </c>
      <c r="M22" s="43"/>
      <c r="N22" s="43"/>
      <c r="O22" s="43"/>
      <c r="P22" s="43"/>
      <c r="Q22" s="43"/>
      <c r="R22" s="43"/>
      <c r="S22" s="43"/>
      <c r="T22" s="44"/>
      <c r="U22" s="102"/>
    </row>
    <row r="23" spans="2:21" s="13" customFormat="1" ht="16.5">
      <c r="B23" s="47"/>
      <c r="C23" s="43"/>
      <c r="D23" s="43"/>
      <c r="E23" s="43"/>
      <c r="F23" s="43"/>
      <c r="G23" s="43"/>
      <c r="H23" s="44"/>
      <c r="I23" s="101"/>
      <c r="K23" s="42" t="s">
        <v>8</v>
      </c>
      <c r="L23" s="43" t="s">
        <v>87</v>
      </c>
      <c r="M23" s="43"/>
      <c r="N23" s="43"/>
      <c r="O23" s="43"/>
      <c r="P23" s="43"/>
      <c r="Q23" s="43"/>
      <c r="R23" s="43"/>
      <c r="S23" s="43"/>
      <c r="T23" s="44"/>
      <c r="U23" s="102"/>
    </row>
    <row r="24" spans="2:21" s="13" customFormat="1" ht="16.5">
      <c r="B24" s="47"/>
      <c r="C24" s="43"/>
      <c r="D24" s="43"/>
      <c r="E24" s="43"/>
      <c r="F24" s="43"/>
      <c r="G24" s="43"/>
      <c r="H24" s="44"/>
      <c r="I24" s="101"/>
      <c r="K24" s="42" t="s">
        <v>9</v>
      </c>
      <c r="L24" s="43" t="s">
        <v>113</v>
      </c>
      <c r="M24" s="43"/>
      <c r="N24" s="43"/>
      <c r="O24" s="43"/>
      <c r="P24" s="43"/>
      <c r="Q24" s="43"/>
      <c r="R24" s="43"/>
      <c r="S24" s="43"/>
      <c r="T24" s="44"/>
      <c r="U24" s="102"/>
    </row>
    <row r="25" spans="2:21" s="13" customFormat="1" ht="16.5">
      <c r="B25" s="47"/>
      <c r="C25" s="43"/>
      <c r="D25" s="43"/>
      <c r="E25" s="43"/>
      <c r="F25" s="43"/>
      <c r="G25" s="43"/>
      <c r="H25" s="44"/>
      <c r="I25" s="101"/>
      <c r="K25" s="42" t="s">
        <v>10</v>
      </c>
      <c r="L25" s="43" t="s">
        <v>19</v>
      </c>
      <c r="M25" s="43"/>
      <c r="N25" s="43"/>
      <c r="O25" s="43"/>
      <c r="P25" s="43"/>
      <c r="Q25" s="43"/>
      <c r="R25" s="43"/>
      <c r="S25" s="43"/>
      <c r="T25" s="44"/>
      <c r="U25" s="102"/>
    </row>
    <row r="26" spans="1:21" s="13" customFormat="1" ht="16.5">
      <c r="A26" s="48"/>
      <c r="B26" s="49" t="s">
        <v>54</v>
      </c>
      <c r="C26" s="43"/>
      <c r="D26" s="43"/>
      <c r="E26" s="43"/>
      <c r="F26" s="43"/>
      <c r="G26" s="43"/>
      <c r="H26" s="44"/>
      <c r="I26" s="101">
        <f>SUM(I22:I25)</f>
        <v>0</v>
      </c>
      <c r="K26" s="42" t="s">
        <v>12</v>
      </c>
      <c r="L26" s="43" t="s">
        <v>20</v>
      </c>
      <c r="M26" s="43"/>
      <c r="N26" s="43"/>
      <c r="O26" s="43"/>
      <c r="P26" s="43"/>
      <c r="Q26" s="43"/>
      <c r="R26" s="43"/>
      <c r="S26" s="43"/>
      <c r="T26" s="44"/>
      <c r="U26" s="102"/>
    </row>
    <row r="27" spans="2:21" s="13" customFormat="1" ht="16.5">
      <c r="B27" s="13" t="s">
        <v>89</v>
      </c>
      <c r="K27" s="42" t="s">
        <v>16</v>
      </c>
      <c r="L27" s="43" t="s">
        <v>21</v>
      </c>
      <c r="M27" s="43"/>
      <c r="N27" s="43"/>
      <c r="O27" s="43"/>
      <c r="P27" s="43"/>
      <c r="Q27" s="43"/>
      <c r="R27" s="43"/>
      <c r="S27" s="43"/>
      <c r="T27" s="44"/>
      <c r="U27" s="103"/>
    </row>
    <row r="28" spans="11:21" s="13" customFormat="1" ht="16.5">
      <c r="K28" s="47"/>
      <c r="L28" s="43" t="s">
        <v>22</v>
      </c>
      <c r="M28" s="43"/>
      <c r="N28" s="43"/>
      <c r="O28" s="43"/>
      <c r="P28" s="43"/>
      <c r="Q28" s="43"/>
      <c r="R28" s="43"/>
      <c r="S28" s="43"/>
      <c r="T28" s="43"/>
      <c r="U28" s="103">
        <f>SUM(U22:U27)+U20</f>
        <v>0</v>
      </c>
    </row>
    <row r="29" spans="2:21" s="13" customFormat="1" ht="16.5">
      <c r="B29" s="15" t="s">
        <v>60</v>
      </c>
      <c r="K29" s="46" t="s">
        <v>23</v>
      </c>
      <c r="L29" s="43" t="s">
        <v>79</v>
      </c>
      <c r="M29" s="43"/>
      <c r="N29" s="43"/>
      <c r="O29" s="43"/>
      <c r="P29" s="43"/>
      <c r="Q29" s="43"/>
      <c r="R29" s="43"/>
      <c r="S29" s="43"/>
      <c r="T29" s="43"/>
      <c r="U29" s="102">
        <f>(+R20+U22+U23+U26+U27)*0.34+(+S20+T20)*0.085</f>
        <v>0</v>
      </c>
    </row>
    <row r="30" spans="2:21" s="13" customFormat="1" ht="16.5">
      <c r="B30" s="91" t="s">
        <v>58</v>
      </c>
      <c r="C30" s="92"/>
      <c r="D30" s="92"/>
      <c r="E30" s="92"/>
      <c r="F30" s="92"/>
      <c r="G30" s="92"/>
      <c r="H30" s="93"/>
      <c r="I30" s="50" t="s">
        <v>59</v>
      </c>
      <c r="K30" s="47" t="s">
        <v>86</v>
      </c>
      <c r="L30" s="43"/>
      <c r="M30" s="43"/>
      <c r="N30" s="43"/>
      <c r="O30" s="43"/>
      <c r="P30" s="43"/>
      <c r="Q30" s="43"/>
      <c r="R30" s="43"/>
      <c r="S30" s="43"/>
      <c r="T30" s="43"/>
      <c r="U30" s="109">
        <f>SUM(U28:U29)</f>
        <v>0</v>
      </c>
    </row>
    <row r="31" spans="2:21" s="13" customFormat="1" ht="16.5">
      <c r="B31" s="47"/>
      <c r="C31" s="43"/>
      <c r="D31" s="43"/>
      <c r="E31" s="43"/>
      <c r="F31" s="43"/>
      <c r="G31" s="43"/>
      <c r="H31" s="44"/>
      <c r="I31" s="101"/>
      <c r="K31" s="46" t="s">
        <v>24</v>
      </c>
      <c r="L31" s="43" t="s">
        <v>25</v>
      </c>
      <c r="M31" s="43"/>
      <c r="N31" s="43"/>
      <c r="O31" s="43"/>
      <c r="P31" s="43"/>
      <c r="Q31" s="43"/>
      <c r="R31" s="43"/>
      <c r="S31" s="43"/>
      <c r="T31" s="43"/>
      <c r="U31" s="110">
        <f>+I26</f>
        <v>0</v>
      </c>
    </row>
    <row r="32" spans="2:21" s="13" customFormat="1" ht="16.5">
      <c r="B32" s="47"/>
      <c r="C32" s="43"/>
      <c r="D32" s="43"/>
      <c r="E32" s="43"/>
      <c r="F32" s="43"/>
      <c r="G32" s="43"/>
      <c r="H32" s="44"/>
      <c r="I32" s="101"/>
      <c r="K32" s="47" t="s">
        <v>28</v>
      </c>
      <c r="L32" s="43" t="s">
        <v>29</v>
      </c>
      <c r="M32" s="43"/>
      <c r="N32" s="43"/>
      <c r="O32" s="43"/>
      <c r="P32" s="43"/>
      <c r="Q32" s="43"/>
      <c r="R32" s="43"/>
      <c r="S32" s="43"/>
      <c r="T32" s="43"/>
      <c r="U32" s="102"/>
    </row>
    <row r="33" spans="2:21" s="13" customFormat="1" ht="16.5">
      <c r="B33" s="47"/>
      <c r="C33" s="43"/>
      <c r="D33" s="43"/>
      <c r="E33" s="43"/>
      <c r="F33" s="43"/>
      <c r="G33" s="43"/>
      <c r="H33" s="44"/>
      <c r="I33" s="101"/>
      <c r="K33" s="47" t="s">
        <v>30</v>
      </c>
      <c r="L33" s="43" t="s">
        <v>31</v>
      </c>
      <c r="M33" s="43"/>
      <c r="N33" s="43"/>
      <c r="O33" s="43"/>
      <c r="P33" s="43"/>
      <c r="Q33" s="43"/>
      <c r="R33" s="43"/>
      <c r="S33" s="43"/>
      <c r="T33" s="43"/>
      <c r="U33" s="68"/>
    </row>
    <row r="34" spans="2:21" s="13" customFormat="1" ht="16.5">
      <c r="B34" s="47"/>
      <c r="C34" s="43"/>
      <c r="D34" s="43"/>
      <c r="E34" s="43"/>
      <c r="F34" s="43"/>
      <c r="G34" s="43"/>
      <c r="H34" s="44"/>
      <c r="I34" s="101"/>
      <c r="K34" s="42" t="s">
        <v>7</v>
      </c>
      <c r="L34" s="43" t="s">
        <v>93</v>
      </c>
      <c r="M34" s="43"/>
      <c r="N34" s="43"/>
      <c r="O34" s="43"/>
      <c r="P34" s="43"/>
      <c r="Q34" s="43"/>
      <c r="R34" s="43"/>
      <c r="S34" s="43"/>
      <c r="T34" s="43"/>
      <c r="U34" s="102"/>
    </row>
    <row r="35" spans="2:21" s="13" customFormat="1" ht="16.5">
      <c r="B35" s="47"/>
      <c r="C35" s="43"/>
      <c r="D35" s="43"/>
      <c r="E35" s="43"/>
      <c r="F35" s="43"/>
      <c r="G35" s="43"/>
      <c r="H35" s="44"/>
      <c r="I35" s="101"/>
      <c r="K35" s="42" t="s">
        <v>8</v>
      </c>
      <c r="L35" s="43" t="s">
        <v>32</v>
      </c>
      <c r="M35" s="43"/>
      <c r="N35" s="43"/>
      <c r="O35" s="43"/>
      <c r="P35" s="43"/>
      <c r="Q35" s="43"/>
      <c r="R35" s="43"/>
      <c r="S35" s="43"/>
      <c r="T35" s="43"/>
      <c r="U35" s="102"/>
    </row>
    <row r="36" spans="2:21" s="13" customFormat="1" ht="16.5">
      <c r="B36" s="47"/>
      <c r="C36" s="43"/>
      <c r="D36" s="43"/>
      <c r="E36" s="43"/>
      <c r="F36" s="43"/>
      <c r="G36" s="43"/>
      <c r="H36" s="44"/>
      <c r="I36" s="101"/>
      <c r="K36" s="42" t="s">
        <v>9</v>
      </c>
      <c r="L36" s="43" t="s">
        <v>33</v>
      </c>
      <c r="M36" s="43"/>
      <c r="N36" s="43"/>
      <c r="O36" s="43"/>
      <c r="P36" s="43"/>
      <c r="Q36" s="43"/>
      <c r="R36" s="43"/>
      <c r="S36" s="43"/>
      <c r="T36" s="43"/>
      <c r="U36" s="102"/>
    </row>
    <row r="37" spans="2:21" s="13" customFormat="1" ht="16.5">
      <c r="B37" s="49" t="s">
        <v>54</v>
      </c>
      <c r="C37" s="43"/>
      <c r="D37" s="43"/>
      <c r="E37" s="43"/>
      <c r="F37" s="43"/>
      <c r="G37" s="43"/>
      <c r="H37" s="44"/>
      <c r="I37" s="101">
        <f>SUM(I31:I36)</f>
        <v>0</v>
      </c>
      <c r="K37" s="42" t="s">
        <v>10</v>
      </c>
      <c r="L37" s="43" t="s">
        <v>34</v>
      </c>
      <c r="M37" s="43"/>
      <c r="N37" s="43"/>
      <c r="O37" s="43"/>
      <c r="P37" s="43"/>
      <c r="Q37" s="43"/>
      <c r="R37" s="43"/>
      <c r="S37" s="43"/>
      <c r="T37" s="43"/>
      <c r="U37" s="102"/>
    </row>
    <row r="38" spans="11:21" s="13" customFormat="1" ht="17.25" thickBot="1">
      <c r="K38" s="42" t="s">
        <v>12</v>
      </c>
      <c r="L38" s="43" t="s">
        <v>35</v>
      </c>
      <c r="M38" s="43"/>
      <c r="N38" s="43"/>
      <c r="O38" s="43"/>
      <c r="P38" s="5"/>
      <c r="Q38" s="43"/>
      <c r="R38" s="5"/>
      <c r="S38" s="43"/>
      <c r="T38" s="43"/>
      <c r="U38" s="102"/>
    </row>
    <row r="39" spans="11:21" s="13" customFormat="1" ht="17.25" thickBot="1">
      <c r="K39" s="42" t="s">
        <v>16</v>
      </c>
      <c r="L39" s="43" t="s">
        <v>90</v>
      </c>
      <c r="M39" s="43"/>
      <c r="N39" s="43"/>
      <c r="O39" s="43" t="s">
        <v>91</v>
      </c>
      <c r="P39" s="77"/>
      <c r="Q39" s="43" t="s">
        <v>102</v>
      </c>
      <c r="R39" s="119"/>
      <c r="S39" s="43"/>
      <c r="T39" s="43"/>
      <c r="U39" s="102">
        <f>+R39*P39</f>
        <v>0</v>
      </c>
    </row>
    <row r="40" spans="2:21" s="13" customFormat="1" ht="16.5">
      <c r="B40" s="15" t="s">
        <v>114</v>
      </c>
      <c r="K40" s="42" t="s">
        <v>37</v>
      </c>
      <c r="L40" s="43" t="s">
        <v>38</v>
      </c>
      <c r="M40" s="43"/>
      <c r="N40" s="43"/>
      <c r="O40" s="43"/>
      <c r="P40" s="9"/>
      <c r="Q40" s="43"/>
      <c r="R40" s="9"/>
      <c r="S40" s="43"/>
      <c r="T40" s="43"/>
      <c r="U40" s="103">
        <f>+I37</f>
        <v>0</v>
      </c>
    </row>
    <row r="41" spans="2:21" s="13" customFormat="1" ht="16.5">
      <c r="B41" s="130" t="s">
        <v>119</v>
      </c>
      <c r="C41" s="131"/>
      <c r="D41" s="131"/>
      <c r="E41" s="131"/>
      <c r="F41" s="131"/>
      <c r="G41" s="131"/>
      <c r="H41" s="132"/>
      <c r="I41" s="95"/>
      <c r="K41" s="47"/>
      <c r="L41" s="43" t="s">
        <v>39</v>
      </c>
      <c r="M41" s="43"/>
      <c r="N41" s="43"/>
      <c r="O41" s="43"/>
      <c r="P41" s="43"/>
      <c r="Q41" s="43"/>
      <c r="R41" s="43"/>
      <c r="S41" s="43"/>
      <c r="T41" s="43"/>
      <c r="U41" s="102">
        <f>SUM(U34:U40)</f>
        <v>0</v>
      </c>
    </row>
    <row r="42" spans="2:21" s="13" customFormat="1" ht="16.5">
      <c r="B42" s="47" t="s">
        <v>118</v>
      </c>
      <c r="C42" s="43"/>
      <c r="D42" s="43"/>
      <c r="E42" s="99">
        <v>0.472</v>
      </c>
      <c r="F42" s="133">
        <f>U28</f>
        <v>0</v>
      </c>
      <c r="G42" s="134"/>
      <c r="H42" s="100">
        <f>E42*F42</f>
        <v>0</v>
      </c>
      <c r="I42" s="36"/>
      <c r="K42" s="47" t="s">
        <v>40</v>
      </c>
      <c r="L42" s="5" t="s">
        <v>41</v>
      </c>
      <c r="M42" s="5"/>
      <c r="N42" s="5"/>
      <c r="O42" s="5"/>
      <c r="P42" s="5"/>
      <c r="Q42" s="5"/>
      <c r="R42" s="43"/>
      <c r="S42" s="43"/>
      <c r="T42" s="43"/>
      <c r="U42" s="110">
        <f>+U30+U31+U32+U41</f>
        <v>0</v>
      </c>
    </row>
    <row r="43" spans="2:21" s="13" customFormat="1" ht="16.5">
      <c r="B43" s="47" t="s">
        <v>115</v>
      </c>
      <c r="C43" s="43"/>
      <c r="D43" s="43"/>
      <c r="E43" s="99">
        <v>0.08</v>
      </c>
      <c r="F43" s="133">
        <f>U42-U39-I26</f>
        <v>0</v>
      </c>
      <c r="G43" s="134"/>
      <c r="H43" s="100">
        <f>E43*F43</f>
        <v>0</v>
      </c>
      <c r="I43" s="36"/>
      <c r="K43" s="47" t="s">
        <v>42</v>
      </c>
      <c r="L43" s="43" t="s">
        <v>117</v>
      </c>
      <c r="M43" s="43"/>
      <c r="N43" s="97"/>
      <c r="O43" s="43"/>
      <c r="P43" s="98"/>
      <c r="Q43" s="43"/>
      <c r="R43" s="43"/>
      <c r="S43" s="43"/>
      <c r="T43" s="43"/>
      <c r="U43" s="102">
        <f>IF(I46=1,H42,IF(I46=2,H43,IF(I46=3,H44,0)))</f>
        <v>0</v>
      </c>
    </row>
    <row r="44" spans="2:21" s="13" customFormat="1" ht="16.5">
      <c r="B44" s="47" t="s">
        <v>120</v>
      </c>
      <c r="C44" s="43"/>
      <c r="D44" s="43"/>
      <c r="E44" s="99">
        <v>0.1</v>
      </c>
      <c r="F44" s="133">
        <f>U42</f>
        <v>0</v>
      </c>
      <c r="G44" s="134"/>
      <c r="H44" s="100">
        <f>E44*F44</f>
        <v>0</v>
      </c>
      <c r="I44" s="36"/>
      <c r="K44" s="47" t="s">
        <v>43</v>
      </c>
      <c r="L44" s="9" t="s">
        <v>44</v>
      </c>
      <c r="M44" s="9"/>
      <c r="N44" s="9"/>
      <c r="O44" s="9"/>
      <c r="P44" s="9"/>
      <c r="Q44" s="9"/>
      <c r="R44" s="43"/>
      <c r="S44" s="43"/>
      <c r="T44" s="43"/>
      <c r="U44" s="102">
        <f>+U42+U43</f>
        <v>0</v>
      </c>
    </row>
    <row r="45" spans="2:21" s="13" customFormat="1" ht="16.5">
      <c r="B45" s="47" t="s">
        <v>116</v>
      </c>
      <c r="C45" s="43"/>
      <c r="D45" s="43"/>
      <c r="E45" s="35"/>
      <c r="F45" s="135"/>
      <c r="G45" s="134"/>
      <c r="H45" s="100"/>
      <c r="I45" s="36"/>
      <c r="K45" s="47" t="s">
        <v>72</v>
      </c>
      <c r="L45" s="43" t="s">
        <v>74</v>
      </c>
      <c r="M45" s="43"/>
      <c r="N45" s="43"/>
      <c r="O45" s="43"/>
      <c r="P45" s="43"/>
      <c r="Q45" s="43"/>
      <c r="R45" s="43"/>
      <c r="S45" s="43"/>
      <c r="T45" s="43"/>
      <c r="U45" s="111">
        <f>+U44</f>
        <v>0</v>
      </c>
    </row>
    <row r="46" spans="2:21" s="13" customFormat="1" ht="16.5">
      <c r="B46" s="96"/>
      <c r="C46" s="48"/>
      <c r="D46" s="48"/>
      <c r="E46" s="48"/>
      <c r="F46" s="48"/>
      <c r="G46" s="48"/>
      <c r="H46" s="48"/>
      <c r="I46" s="61">
        <v>1</v>
      </c>
      <c r="K46" s="47" t="s">
        <v>73</v>
      </c>
      <c r="L46" s="43" t="s">
        <v>46</v>
      </c>
      <c r="M46" s="43"/>
      <c r="N46" s="43"/>
      <c r="O46" s="43"/>
      <c r="P46" s="43"/>
      <c r="Q46" s="43"/>
      <c r="R46" s="43"/>
      <c r="S46" s="43"/>
      <c r="T46" s="43"/>
      <c r="U46" s="102">
        <f>+E60</f>
        <v>0</v>
      </c>
    </row>
    <row r="47" spans="11:21" s="13" customFormat="1" ht="16.5" thickBot="1">
      <c r="K47" s="47" t="s">
        <v>45</v>
      </c>
      <c r="L47" s="43" t="s">
        <v>48</v>
      </c>
      <c r="M47" s="43"/>
      <c r="N47" s="43"/>
      <c r="O47" s="43"/>
      <c r="P47" s="43"/>
      <c r="Q47" s="43"/>
      <c r="R47" s="43"/>
      <c r="S47" s="43"/>
      <c r="T47" s="43"/>
      <c r="U47" s="112"/>
    </row>
    <row r="48" spans="11:21" s="13" customFormat="1" ht="17.25" thickBot="1">
      <c r="K48" s="51" t="s">
        <v>47</v>
      </c>
      <c r="L48" s="52" t="s">
        <v>75</v>
      </c>
      <c r="M48" s="52"/>
      <c r="N48" s="52"/>
      <c r="O48" s="52"/>
      <c r="P48" s="52"/>
      <c r="Q48" s="52"/>
      <c r="R48" s="52"/>
      <c r="S48" s="52"/>
      <c r="T48" s="52"/>
      <c r="U48" s="113">
        <f>+U45+U46+U47</f>
        <v>0</v>
      </c>
    </row>
    <row r="49" s="13" customFormat="1" ht="16.5">
      <c r="B49" s="15" t="s">
        <v>132</v>
      </c>
    </row>
    <row r="50" spans="2:21" s="13" customFormat="1" ht="16.5">
      <c r="B50" s="138" t="s">
        <v>61</v>
      </c>
      <c r="C50" s="139"/>
      <c r="D50" s="140"/>
      <c r="E50" s="40" t="s">
        <v>59</v>
      </c>
      <c r="F50" s="124" t="s">
        <v>62</v>
      </c>
      <c r="G50" s="125"/>
      <c r="H50" s="125"/>
      <c r="I50" s="126"/>
      <c r="K50" s="48"/>
      <c r="L50" s="136" t="s">
        <v>103</v>
      </c>
      <c r="M50" s="137"/>
      <c r="N50" s="137"/>
      <c r="O50" s="137"/>
      <c r="P50" s="137"/>
      <c r="Q50" s="137"/>
      <c r="R50" s="137"/>
      <c r="S50" s="137"/>
      <c r="T50" s="137"/>
      <c r="U50" s="137"/>
    </row>
    <row r="51" spans="2:21" s="13" customFormat="1" ht="16.5">
      <c r="B51" s="83"/>
      <c r="C51" s="84"/>
      <c r="D51" s="85"/>
      <c r="E51" s="86"/>
      <c r="F51" s="81" t="s">
        <v>94</v>
      </c>
      <c r="G51" s="81" t="s">
        <v>95</v>
      </c>
      <c r="H51" s="81" t="s">
        <v>96</v>
      </c>
      <c r="I51" s="82" t="s">
        <v>97</v>
      </c>
      <c r="K51" s="48"/>
      <c r="L51" s="137"/>
      <c r="M51" s="137"/>
      <c r="N51" s="137"/>
      <c r="O51" s="137"/>
      <c r="P51" s="137"/>
      <c r="Q51" s="137"/>
      <c r="R51" s="137"/>
      <c r="S51" s="137"/>
      <c r="T51" s="137"/>
      <c r="U51" s="137"/>
    </row>
    <row r="52" spans="2:21" s="13" customFormat="1" ht="16.5">
      <c r="B52" s="47"/>
      <c r="C52" s="43"/>
      <c r="D52" s="44"/>
      <c r="E52" s="101"/>
      <c r="F52" s="79"/>
      <c r="G52" s="79"/>
      <c r="H52" s="79"/>
      <c r="I52" s="80"/>
      <c r="U52" s="54"/>
    </row>
    <row r="53" spans="2:11" s="13" customFormat="1" ht="16.5">
      <c r="B53" s="47"/>
      <c r="C53" s="43"/>
      <c r="D53" s="44"/>
      <c r="E53" s="101"/>
      <c r="F53" s="79"/>
      <c r="G53" s="79"/>
      <c r="H53" s="79"/>
      <c r="I53" s="80"/>
      <c r="K53" s="55"/>
    </row>
    <row r="54" spans="2:9" s="13" customFormat="1" ht="16.5">
      <c r="B54" s="47"/>
      <c r="C54" s="43"/>
      <c r="D54" s="44"/>
      <c r="E54" s="101"/>
      <c r="F54" s="79"/>
      <c r="G54" s="79"/>
      <c r="H54" s="79"/>
      <c r="I54" s="80"/>
    </row>
    <row r="55" spans="2:9" s="13" customFormat="1" ht="16.5">
      <c r="B55" s="47"/>
      <c r="C55" s="43"/>
      <c r="D55" s="44"/>
      <c r="E55" s="101"/>
      <c r="F55" s="79"/>
      <c r="G55" s="79"/>
      <c r="H55" s="79"/>
      <c r="I55" s="80"/>
    </row>
    <row r="56" spans="2:9" s="13" customFormat="1" ht="16.5">
      <c r="B56" s="47"/>
      <c r="C56" s="43"/>
      <c r="D56" s="44"/>
      <c r="E56" s="101"/>
      <c r="F56" s="79"/>
      <c r="G56" s="79"/>
      <c r="H56" s="79"/>
      <c r="I56" s="80"/>
    </row>
    <row r="57" spans="2:9" s="13" customFormat="1" ht="16.5">
      <c r="B57" s="47"/>
      <c r="C57" s="43"/>
      <c r="D57" s="44"/>
      <c r="E57" s="101"/>
      <c r="F57" s="79"/>
      <c r="G57" s="79"/>
      <c r="H57" s="79"/>
      <c r="I57" s="80"/>
    </row>
    <row r="58" spans="2:9" s="13" customFormat="1" ht="16.5">
      <c r="B58" s="47"/>
      <c r="C58" s="43"/>
      <c r="D58" s="44"/>
      <c r="E58" s="101"/>
      <c r="F58" s="79"/>
      <c r="G58" s="79"/>
      <c r="H58" s="79"/>
      <c r="I58" s="80"/>
    </row>
    <row r="59" spans="2:14" s="13" customFormat="1" ht="16.5">
      <c r="B59" s="47"/>
      <c r="C59" s="43"/>
      <c r="D59" s="44"/>
      <c r="E59" s="101"/>
      <c r="F59" s="79"/>
      <c r="G59" s="79"/>
      <c r="H59" s="79"/>
      <c r="I59" s="80"/>
      <c r="K59" s="55"/>
      <c r="N59" s="13" t="s">
        <v>99</v>
      </c>
    </row>
    <row r="60" spans="2:9" s="13" customFormat="1" ht="16.5">
      <c r="B60" s="49" t="s">
        <v>54</v>
      </c>
      <c r="C60" s="43"/>
      <c r="D60" s="44"/>
      <c r="E60" s="101">
        <f>SUM(E51:E58)</f>
        <v>0</v>
      </c>
      <c r="F60" s="87"/>
      <c r="G60" s="87"/>
      <c r="H60" s="87"/>
      <c r="I60" s="88"/>
    </row>
    <row r="61" s="13" customFormat="1" ht="16.5"/>
    <row r="62" s="13" customFormat="1" ht="16.5">
      <c r="K62" s="55"/>
    </row>
    <row r="63" s="13" customFormat="1" ht="16.5"/>
    <row r="64" s="13" customFormat="1" ht="16.5"/>
    <row r="65" spans="8:21" s="13" customFormat="1" ht="16.5">
      <c r="H65" s="78"/>
      <c r="I65" s="78"/>
      <c r="K65" s="55"/>
      <c r="U65" s="12">
        <f>+J65</f>
        <v>0</v>
      </c>
    </row>
    <row r="66" s="13" customFormat="1" ht="16.5"/>
    <row r="67" s="13" customFormat="1" ht="16.5"/>
    <row r="68" s="13" customFormat="1" ht="16.5"/>
    <row r="69" s="13" customFormat="1" ht="16.5"/>
    <row r="70" s="13" customFormat="1" ht="16.5"/>
    <row r="71" s="13" customFormat="1" ht="16.5"/>
    <row r="72" s="13" customFormat="1" ht="16.5"/>
    <row r="73" s="13" customFormat="1" ht="16.5"/>
    <row r="74" s="13" customFormat="1" ht="16.5"/>
    <row r="75" s="13" customFormat="1" ht="16.5"/>
    <row r="76" spans="11:21" ht="15"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1:21" ht="15"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1:21" ht="15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2:21" ht="12.75"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2:21" ht="12.75"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2:21" ht="12.75"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2:21" ht="12.75"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2:21" ht="12.75"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2:21" ht="12.75"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2:21" ht="12.75"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1:21" ht="15"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</row>
    <row r="87" spans="11:21" ht="15"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</row>
    <row r="88" spans="12:21" ht="12.75"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2:21" ht="12.75"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2:21" ht="12.75"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2:21" ht="12.75"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2:21" ht="12.75"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2:21" ht="12.75"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2:21" ht="12.75"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2:21" ht="12.75"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2:21" ht="12.75"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2:21" ht="12.75"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2:21" ht="12.75"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2:21" ht="12.75"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2:21" ht="12.75"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2:21" ht="12.75"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2:21" ht="12.75"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2:21" ht="12.75"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2:21" ht="12.75"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2:21" ht="12.75"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2:21" ht="12.75"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2:21" ht="12.75"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2:21" ht="12.75"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2:21" ht="12.75"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2:21" ht="12.75"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2:21" ht="12.75"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2:21" ht="12.75"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2:21" ht="12.75"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2:21" ht="12.75"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2:21" ht="12.75"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2:21" ht="12.75"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2:21" ht="12.75"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2:21" ht="12.75"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2:21" ht="12.75"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2:21" ht="12.75"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2:21" ht="12.75"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2:21" ht="12.75"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2:21" ht="12.75"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2:21" ht="12.75"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2:21" ht="12.75"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2:21" ht="12.75"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2:21" ht="12.75"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2:21" ht="12.75"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2:21" ht="12.75"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2:21" ht="12.75"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2:21" ht="12.75"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2:21" ht="12.75"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2:21" ht="12.75"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2:21" ht="12.75"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2:21" ht="12.75"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2:21" ht="12.75"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2:21" ht="12.75"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2:21" ht="12.75"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2:21" ht="12.75"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2:21" ht="12.75"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2:21" ht="12.75"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2:21" ht="12.75"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2:21" ht="12.75"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2:21" ht="12.75"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2:21" ht="12.75"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2:21" ht="12.75"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2:21" ht="12.75"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2:21" ht="12.75"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2:21" ht="12.75"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2:21" ht="12.75"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2:21" ht="12.75"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2:21" ht="12.75"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2:21" ht="12.75"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2:21" ht="12.75"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2:21" ht="12.75"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2:21" ht="12.75"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2:21" ht="12.75"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2:21" ht="12.75"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2:21" ht="12.75"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2:21" ht="12.75"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2:21" ht="12.75"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2:21" ht="12.75"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2:21" ht="12.75"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2:21" ht="12.75"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2:21" ht="12.75"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2:21" ht="12.75"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2:21" ht="12.75"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2:21" ht="12.75"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2:21" ht="12.75"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2:21" ht="12.75"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2:21" ht="12.75"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2:21" ht="12.75"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2:21" ht="12.75"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2:21" ht="12.75"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2:21" ht="12.75"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2:21" ht="12.75"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2:21" ht="12.75"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2:21" ht="12.75"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2:21" ht="12.75"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2:21" ht="12.75"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2:21" ht="12.75"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2:21" ht="12.75"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2:21" ht="12.75"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2:21" ht="12.75"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2:21" ht="12.75"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2:21" ht="12.75"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2:21" ht="12.75"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2:21" ht="12.75"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2:21" ht="12.75"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2:21" ht="12.75"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2:21" ht="12.75"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2:21" ht="12.75"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2:21" ht="12.75"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2:21" ht="12.75"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2:21" ht="12.75"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2:21" ht="12.75"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2:21" ht="12.75"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2:21" ht="12.75"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2:21" ht="12.75"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2:21" ht="12.75"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2:21" ht="12.75"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2:21" ht="12.75"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2:21" ht="12.75"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2:21" ht="12.75"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2:21" ht="12.75"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2:21" ht="12.75"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2:21" ht="12.75"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2:21" ht="12.75"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2:21" ht="12.75"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2:21" ht="12.75"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2:21" ht="12.75"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2:21" ht="12.75"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2:21" ht="12.75"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2:21" ht="12.75"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2:21" ht="12.75"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2:21" ht="12.75"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2:21" ht="12.75"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2:21" ht="12.75"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2:21" ht="12.75"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2:21" ht="12.75"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2:21" ht="12.75"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2:21" ht="12.75"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2:21" ht="12.75"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2:21" ht="12.75"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2:21" ht="12.75"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2:21" ht="12.75"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2:21" ht="12.75"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2:21" ht="12.75"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2:21" ht="12.75"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2:21" ht="12.75"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2:21" ht="12.75"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2:21" ht="12.75"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2:21" ht="12.75"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2:21" ht="12.75"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2:21" ht="12.75"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2:21" ht="12.75"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2:21" ht="12.75"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2:21" ht="12.75"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2:21" ht="12.75"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2:21" ht="12.75"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2:21" ht="12.75"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2:21" ht="12.75"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2:21" ht="12.75"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2:21" ht="12.75"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2:21" ht="12.75"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2:21" ht="12.75"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2:21" ht="12.75"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2:21" ht="12.75"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2:21" ht="12.75"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2:21" ht="12.75"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2:21" ht="12.75"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2:21" ht="12.75"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2:21" ht="12.75"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2:21" ht="12.75"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2:21" ht="12.75"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2:21" ht="12.75"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2:21" ht="12.75"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2:21" ht="12.75"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2:21" ht="12.75"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2:21" ht="12.75"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2:21" ht="12.75"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2:21" ht="12.75"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2:21" ht="12.75"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2:21" ht="12.75"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2:21" ht="12.75"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2:21" ht="12.75"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2:21" ht="12.75"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2:21" ht="12.75"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2:21" ht="12.75"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2:21" ht="12.75"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2:21" ht="12.75"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2:21" ht="12.75"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2:21" ht="12.75"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2:21" ht="12.75"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2:21" ht="12.75"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2:21" ht="12.75"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2:21" ht="12.75"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2:21" ht="12.75"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2:21" ht="12.75"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2:21" ht="12.75"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2:21" ht="12.75"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2:21" ht="12.75"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2:21" ht="12.75"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2:21" ht="12.75"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2:21" ht="12.75"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2:21" ht="12.75"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2:21" ht="12.75"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2:21" ht="12.75"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2:21" ht="12.75"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2:21" ht="12.75"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2:21" ht="12.75"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2:21" ht="12.75"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2:21" ht="12.75"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2:21" ht="12.75"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2:21" ht="12.75"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2:21" ht="12.75"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2:21" ht="12.75"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2:21" ht="12.75"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2:21" ht="12.75"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2:21" ht="12.75"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2:21" ht="12.75"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2:21" ht="12.75"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2:21" ht="12.75"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2:21" ht="12.75"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2:21" ht="12.75"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2:21" ht="12.75"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2:21" ht="12.75"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2:21" ht="12.75"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2:21" ht="12.75"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2:21" ht="12.75"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2:21" ht="12.75"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2:21" ht="12.75"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2:21" ht="12.75"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2:21" ht="12.75"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2:21" ht="12.75"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2:21" ht="12.75"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2:21" ht="12.75"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2:21" ht="12.75"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2:21" ht="12.75"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2:21" ht="12.75"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2:21" ht="12.75"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2:21" ht="12.75"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2:21" ht="12.75"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2:21" ht="12.75"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2:21" ht="12.75"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2:21" ht="12.75"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2:21" ht="12.75"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2:21" ht="12.75"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2:21" ht="12.75"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2:21" ht="12.75"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2:21" ht="12.75"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2:21" ht="12.75"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2:21" ht="12.75"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2:21" ht="12.75"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2:21" ht="12.75"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2:21" ht="12.75"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2:21" ht="12.75"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2:21" ht="12.75"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2:21" ht="12.75"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2:21" ht="12.75"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2:21" ht="12.75"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2:21" ht="12.75"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2:21" ht="12.75"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2:21" ht="12.75"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2:21" ht="12.75"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2:21" ht="12.75"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2:21" ht="12.75"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2:21" ht="12.75"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2:21" ht="12.75"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2:21" ht="12.75"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2:21" ht="12.75"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2:21" ht="12.75"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2:21" ht="12.75"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2:21" ht="12.75"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2:21" ht="12.75"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2:21" ht="12.75"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2:21" ht="12.75"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2:21" ht="12.75"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2:21" ht="12.75"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2:21" ht="12.75"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2:21" ht="12.75"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2:21" ht="12.75"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2:21" ht="12.75"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2:21" ht="12.75"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2:21" ht="12.75"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2:21" ht="12.75"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2:21" ht="12.75"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2:21" ht="12.75"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2:21" ht="12.75"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2:21" ht="12.75"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2:21" ht="12.75"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2:21" ht="12.75"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2:21" ht="12.75"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2:21" ht="12.75"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2:21" ht="12.75"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2:21" ht="12.75"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2:21" ht="12.75"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2:21" ht="12.75"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2:21" ht="12.75"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2:21" ht="12.75"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2:21" ht="12.75"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2:21" ht="12.75"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2:21" ht="12.75"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2:21" ht="12.75"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2:21" ht="12.75"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2:21" ht="12.75"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2:21" ht="12.75"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2:21" ht="12.75"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2:21" ht="12.75"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2:21" ht="12.75"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2:21" ht="12.75"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2:21" ht="12.75"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2:21" ht="12.75"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2:21" ht="12.75"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2:21" ht="12.75"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2:21" ht="12.75"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2:21" ht="12.75"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2:21" ht="12.75"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2:21" ht="12.75"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2:21" ht="12.75"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2:21" ht="12.75"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2:21" ht="12.75"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2:21" ht="12.75"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2:21" ht="12.75"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2:21" ht="12.75"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2:21" ht="12.75"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2:21" ht="12.75"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2:21" ht="12.75"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2:21" ht="12.75"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2:21" ht="12.75"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2:21" ht="12.75"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2:21" ht="12.75"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2:21" ht="12.75"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2:21" ht="12.75"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2:21" ht="12.75"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2:21" ht="12.75"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2:21" ht="12.75"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2:21" ht="12.75"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2:21" ht="12.75"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2:21" ht="12.75"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2:21" ht="12.75"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2:21" ht="12.75"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2:21" ht="12.75"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2:21" ht="12.75"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2:21" ht="12.75"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2:21" ht="12.75"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2:21" ht="12.75"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2:21" ht="12.75"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2:21" ht="12.75"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2:21" ht="12.75"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2:21" ht="12.75"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2:21" ht="12.75"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2:21" ht="12.75"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2:21" ht="12.75"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2:21" ht="12.75"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2:21" ht="12.75"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2:21" ht="12.75"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2:21" ht="12.75"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2:21" ht="12.75"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2:21" ht="12.75"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2:21" ht="12.75"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2:21" ht="12.75"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2:21" ht="12.75"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2:21" ht="12.75"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2:21" ht="12.75"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2:21" ht="12.75"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2:21" ht="12.75"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2:21" ht="12.75"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2:21" ht="12.75"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2:21" ht="12.75"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2:21" ht="12.75"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2:21" ht="12.75"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2:21" ht="12.75"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2:21" ht="12.75"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2:21" ht="12.75"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2:21" ht="12.75"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2:21" ht="12.75"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2:21" ht="12.75"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2:21" ht="12.75"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2:21" ht="12.75"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2:21" ht="12.75"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2:21" ht="12.75"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2:21" ht="12.75"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2:21" ht="12.75"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2:21" ht="12.75"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2:21" ht="12.75"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2:21" ht="12.75"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2:21" ht="12.75"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2:21" ht="12.75"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2:21" ht="12.75"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2:21" ht="12.75"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2:21" ht="12.75"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2:21" ht="12.75"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2:21" ht="12.75"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2:21" ht="12.75"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2:21" ht="12.75"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2:21" ht="12.75"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2:21" ht="12.75"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2:21" ht="12.75"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2:21" ht="12.75"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2:21" ht="12.75"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2:21" ht="12.75"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2:21" ht="12.75"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2:21" ht="12.75"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2:21" ht="12.75"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2:21" ht="12.75"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2:21" ht="12.75"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2:21" ht="12.75"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2:21" ht="12.75"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2:21" ht="12.75"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2:21" ht="12.75"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2:21" ht="12.75"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2:21" ht="12.75"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2:21" ht="12.75"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2:21" ht="12.75"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2:21" ht="12.75"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2:21" ht="12.75"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2:21" ht="12.75"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2:21" ht="12.75"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2:21" ht="12.75"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2:21" ht="12.75"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2:21" ht="12.75"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2:21" ht="12.75"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2:21" ht="12.75"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2:21" ht="12.75"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2:21" ht="12.75"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2:21" ht="12.75"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2:21" ht="12.75"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2:21" ht="12.75"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2:21" ht="12.75"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2:21" ht="12.75"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2:21" ht="12.75"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2:21" ht="12.75"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2:21" ht="12.75"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2:21" ht="12.75"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2:21" ht="12.75"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2:21" ht="12.75"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2:21" ht="12.75"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2:21" ht="12.75"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2:21" ht="12.75"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2:21" ht="12.75"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2:21" ht="12.75"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2:21" ht="12.75"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2:21" ht="12.75"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2:21" ht="12.75"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2:21" ht="12.75"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2:21" ht="12.75"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2:21" ht="12.75"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2:21" ht="12.75"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2:21" ht="12.75"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2:21" ht="12.75"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2:21" ht="12.75"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2:21" ht="12.75"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2:21" ht="12.75"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2:21" ht="12.75"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2:21" ht="12.75"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2:21" ht="12.75"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2:21" ht="12.75"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2:21" ht="12.75"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2:21" ht="12.75"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2:21" ht="12.75"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2:21" ht="12.75"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2:21" ht="12.75"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2:21" ht="12.75"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2:21" ht="12.75"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2:21" ht="12.75"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2:21" ht="12.75"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2:21" ht="12.75"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2:21" ht="12.75"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2:21" ht="12.75"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2:21" ht="12.75"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2:21" ht="12.75"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2:21" ht="12.75"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2:21" ht="12.75"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2:21" ht="12.75"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2:21" ht="12.75"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2:21" ht="12.75"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2:21" ht="12.75"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2:21" ht="12.75"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2:21" ht="12.75"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2:21" ht="12.75"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2:21" ht="12.75"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2:21" ht="12.75"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2:21" ht="12.75"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2:21" ht="12.75"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2:21" ht="12.75"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2:21" ht="12.75"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2:21" ht="12.75"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2:21" ht="12.75"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2:21" ht="12.75"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2:21" ht="12.75"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2:21" ht="12.75"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2:21" ht="12.75"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2:21" ht="12.75"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2:21" ht="12.75"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2:21" ht="12.75"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2:21" ht="12.75"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2:21" ht="12.75"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2:21" ht="12.75"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2:21" ht="12.75"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2:21" ht="12.75"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2:21" ht="12.75"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2:21" ht="12.75"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2:21" ht="12.75"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2:21" ht="12.75"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2:21" ht="12.75"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2:21" ht="12.75"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2:21" ht="12.75"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2:21" ht="12.75"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2:21" ht="12.75"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2:21" ht="12.75"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2:21" ht="12.75"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2:21" ht="12.75"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2:21" ht="12.75"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2:21" ht="12.75"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2:21" ht="12.75"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2:21" ht="12.75"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2:21" ht="12.75"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2:21" ht="12.75"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2:21" ht="12.75"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2:21" ht="12.75"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2:21" ht="12.75"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2:21" ht="12.75"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2:21" ht="12.75"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2:21" ht="12.75"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2:21" ht="12.75"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2:21" ht="12.75"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2:21" ht="12.75"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2:21" ht="12.75"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2:21" ht="12.75"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2:21" ht="12.75"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2:21" ht="12.75"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2:21" ht="12.75"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2:21" ht="12.75"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2:21" ht="12.75"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2:21" ht="12.75"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2:21" ht="12.75"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2:21" ht="12.75"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2:21" ht="12.75"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2:21" ht="12.75"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2:21" ht="12.75"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2:21" ht="12.75"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2:21" ht="12.75"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2:21" ht="12.75"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2:21" ht="12.75"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2:21" ht="12.75"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2:21" ht="12.75"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2:21" ht="12.75"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2:21" ht="12.75"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2:21" ht="12.75"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2:21" ht="12.75"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2:21" ht="12.75"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2:21" ht="12.75"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2:21" ht="12.75"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2:21" ht="12.75"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2:21" ht="12.75"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2:21" ht="12.75"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2:21" ht="12.75"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2:21" ht="12.75"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2:21" ht="12.75"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2:21" ht="12.75"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2:21" ht="12.75"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2:21" ht="12.75"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2:21" ht="12.75"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2:21" ht="12.75"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2:21" ht="12.75"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2:21" ht="12.75"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2:21" ht="12.75"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2:21" ht="12.75"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2:21" ht="12.75"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2:21" ht="12.75"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2:21" ht="12.75"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2:21" ht="12.75"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2:21" ht="12.75"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2:21" ht="12.75"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2:21" ht="12.75"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2:21" ht="12.75"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2:21" ht="12.75"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2:21" ht="12.75"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2:21" ht="12.75"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2:21" ht="12.75"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2:21" ht="12.75"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2:21" ht="12.75"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2:21" ht="12.75"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2:21" ht="12.75"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2:21" ht="12.75"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2:21" ht="12.75"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2:21" ht="12.75"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2:21" ht="12.75"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2:21" ht="12.75"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2:21" ht="12.75"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2:21" ht="12.75"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2:21" ht="12.75"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2:21" ht="12.75"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2:21" ht="12.75"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2:21" ht="12.75"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2:21" ht="12.75"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2:21" ht="12.75"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2:21" ht="12.75"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2:21" ht="12.75"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2:21" ht="12.75"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2:21" ht="12.75"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2:21" ht="12.75"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2:21" ht="12.75"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2:21" ht="12.75"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2:21" ht="12.75"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2:21" ht="12.75"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2:21" ht="12.75"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2:21" ht="12.75"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2:21" ht="12.75"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2:21" ht="12.75"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2:21" ht="12.75"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2:21" ht="12.75"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2:21" ht="12.75"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2:21" ht="12.75"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2:21" ht="12.75"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2:21" ht="12.75"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2:21" ht="12.75"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2:21" ht="12.75"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2:21" ht="12.75"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2:21" ht="12.75"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2:21" ht="12.75"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2:21" ht="12.75"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2:21" ht="12.75"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2:21" ht="12.75"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2:21" ht="12.75"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2:21" ht="12.75"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2:21" ht="12.75"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2:21" ht="12.75"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2:21" ht="12.75"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2:21" ht="12.75"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2:21" ht="12.75"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2:21" ht="12.75"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2:21" ht="12.75"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2:21" ht="12.75"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2:21" ht="12.75"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2:21" ht="12.75"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2:21" ht="12.75"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2:21" ht="12.75"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2:21" ht="12.75"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2:21" ht="12.75"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2:21" ht="12.75"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2:21" ht="12.75"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2:21" ht="12.75"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2:21" ht="12.75"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2:21" ht="12.75"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2:21" ht="12.75"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2:21" ht="12.75"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2:21" ht="12.75"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2:21" ht="12.75"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2:21" ht="12.75"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2:21" ht="12.75"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2:21" ht="12.75"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2:21" ht="12.75"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2:21" ht="12.75"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2:21" ht="12.75"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2:21" ht="12.75"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2:21" ht="12.75"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2:21" ht="12.75"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2:21" ht="12.75"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2:21" ht="12.75"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2:21" ht="12.75"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2:21" ht="12.75"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2:21" ht="12.75"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2:21" ht="12.75"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2:21" ht="12.75"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2:21" ht="12.75"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2:21" ht="12.75"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2:21" ht="12.75"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2:21" ht="12.75"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2:21" ht="12.75"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2:21" ht="12.75"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2:21" ht="12.75"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2:21" ht="12.75"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2:21" ht="12.75"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2:21" ht="12.75"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2:21" ht="12.75"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2:21" ht="12.75"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2:21" ht="12.75"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2:21" ht="12.75"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2:21" ht="12.75"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2:21" ht="12.75"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2:21" ht="12.75"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2:21" ht="12.75"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2:21" ht="12.75"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2:21" ht="12.75"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2:21" ht="12.75"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2:21" ht="12.75"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2:21" ht="12.75"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2:21" ht="12.75"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2:21" ht="12.75"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2:21" ht="12.75"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2:21" ht="12.75"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2:21" ht="12.75"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2:21" ht="12.75"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2:21" ht="12.75"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2:21" ht="12.75"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2:21" ht="12.75"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2:21" ht="12.75"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2:21" ht="12.75"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2:21" ht="12.75"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2:21" ht="12.75"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2:21" ht="12.75"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2:21" ht="12.75"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2:21" ht="12.75"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2:21" ht="12.75"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2:21" ht="12.75"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2:21" ht="12.75"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2:21" ht="12.75"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2:21" ht="12.75"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2:21" ht="12.75"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2:21" ht="12.75"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2:21" ht="12.75"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2:21" ht="12.75"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2:21" ht="12.75"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2:21" ht="12.75"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2:21" ht="12.75"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2:21" ht="12.75"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2:21" ht="12.75"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2:21" ht="12.75"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2:21" ht="12.75"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2:21" ht="12.75"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2:21" ht="12.75"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2:21" ht="12.75"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2:21" ht="12.75"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2:21" ht="12.75"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2:21" ht="12.75"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2:21" ht="12.75"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2:21" ht="12.75"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2:21" ht="12.75"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2:21" ht="12.75"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2:21" ht="12.75"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2:21" ht="12.75"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2:21" ht="12.75"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2:21" ht="12.75"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2:21" ht="12.75"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2:21" ht="12.75"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2:21" ht="12.75"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2:21" ht="12.75"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2:21" ht="12.75"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2:21" ht="12.75"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2:21" ht="12.75"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2:21" ht="12.75"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2:21" ht="12.75"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2:21" ht="12.75"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2:21" ht="12.75"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2:21" ht="12.75"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2:21" ht="12.75"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2:21" ht="12.75"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2:21" ht="12.75"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2:21" ht="12.75"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2:21" ht="12.75"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2:21" ht="12.75"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2:21" ht="12.75"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2:21" ht="12.75"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2:21" ht="12.75"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2:21" ht="12.75"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2:21" ht="12.75"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2:21" ht="12.75"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2:21" ht="12.75"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2:21" ht="12.75"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2:21" ht="12.75"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2:21" ht="12.75"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2:21" ht="12.75"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2:21" ht="12.75"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2:21" ht="12.75"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2:21" ht="12.75"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2:21" ht="12.75"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2:21" ht="12.75"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2:21" ht="12.75"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2:21" ht="12.75"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2:21" ht="12.75"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2:21" ht="12.75"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2:21" ht="12.75"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2:21" ht="12.75"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2:21" ht="12.75"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2:21" ht="12.75"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2:21" ht="12.75"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2:21" ht="12.75"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2:21" ht="12.75"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2:21" ht="12.75"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2:21" ht="12.75"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2:21" ht="12.75"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2:21" ht="12.75"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2:21" ht="12.75"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2:21" ht="12.75"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2:21" ht="12.75"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2:21" ht="12.75"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2:21" ht="12.75"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2:21" ht="12.75"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2:21" ht="12.75"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2:21" ht="12.75"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2:21" ht="12.75"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2:21" ht="12.75"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2:21" ht="12.75"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2:21" ht="12.75"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2:21" ht="12.75"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2:21" ht="12.75"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2:21" ht="12.75"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2:21" ht="12.75"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2:21" ht="12.75"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2:21" ht="12.75"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2:21" ht="12.75"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2:21" ht="12.75"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2:21" ht="12.75"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2:21" ht="12.75"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2:21" ht="12.75"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2:21" ht="12.75"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2:21" ht="12.75"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2:21" ht="12.75"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2:21" ht="12.75"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2:21" ht="12.75"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2:21" ht="12.75"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2:21" ht="12.75"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2:21" ht="12.75"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2:21" ht="12.75"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2:21" ht="12.75"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2:21" ht="12.75"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2:21" ht="12.75"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2:21" ht="12.75"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2:21" ht="12.75"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2:21" ht="12.75"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2:21" ht="12.75"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2:21" ht="12.75"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2:21" ht="12.75"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2:21" ht="12.75"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2:21" ht="12.75"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2:21" ht="12.75"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2:21" ht="12.75"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2:21" ht="12.75"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2:21" ht="12.75"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2:21" ht="12.75"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2:21" ht="12.75"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2:21" ht="12.75"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2:21" ht="12.75"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2:21" ht="12.75"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2:21" ht="12.75"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2:21" ht="12.75"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2:21" ht="12.75"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2:21" ht="12.75"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2:21" ht="12.75"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2:21" ht="12.75"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2:21" ht="12.75"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2:21" ht="12.75"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2:21" ht="12.75"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2:21" ht="12.75"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2:21" ht="12.75"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2:21" ht="12.75"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2:21" ht="12.75"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2:21" ht="12.75"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2:21" ht="12.75"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2:21" ht="12.75"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2:21" ht="12.75"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2:21" ht="12.75"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2:21" ht="12.75"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2:21" ht="12.75"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2:21" ht="12.75"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2:21" ht="12.75"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2:21" ht="12.75"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2:21" ht="12.75"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2:21" ht="12.75"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2:21" ht="12.75"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2:21" ht="12.75"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2:21" ht="12.75"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2:21" ht="12.75"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2:21" ht="12.75"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2:21" ht="12.75"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2:21" ht="12.75"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2:21" ht="12.75"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2:21" ht="12.75"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2:21" ht="12.75"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2:21" ht="12.75"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2:21" ht="12.75"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2:21" ht="12.75"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2:21" ht="12.75"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2:21" ht="12.75"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2:21" ht="12.75"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2:21" ht="12.75"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2:21" ht="12.75"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2:21" ht="12.75"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2:21" ht="12.75"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2:21" ht="12.75"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2:21" ht="12.75"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2:21" ht="12.75"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2:21" ht="12.75"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2:21" ht="12.75"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2:21" ht="12.75"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2:21" ht="12.75"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2:21" ht="12.75"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2:21" ht="12.75"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2:21" ht="12.75"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2:21" ht="12.75"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2:21" ht="12.75"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2:21" ht="12.75"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2:21" ht="12.75"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2:21" ht="12.75"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2:21" ht="12.75"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2:21" ht="12.75"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2:21" ht="12.75"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2:21" ht="12.75"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2:21" ht="12.75"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2:21" ht="12.75"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2:21" ht="12.75"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2:21" ht="12.75"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2:21" ht="12.75"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2:21" ht="12.75"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2:21" ht="12.75"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2:21" ht="12.75"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2:21" ht="12.75"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2:21" ht="12.75"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2:21" ht="12.75"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2:21" ht="12.75"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2:21" ht="12.75"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2:21" ht="12.75"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2:21" ht="12.75"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2:21" ht="12.75"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2:21" ht="12.75"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2:21" ht="12.75"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2:21" ht="12.75"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2:21" ht="12.75"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2:21" ht="12.75"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2:21" ht="12.75"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2:21" ht="12.75"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2:21" ht="12.75"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2:21" ht="12.75"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2:21" ht="12.75"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2:21" ht="12.75"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2:21" ht="12.75"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2:21" ht="12.75"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2:21" ht="12.75"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2:21" ht="12.75"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2:21" ht="12.75"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2:21" ht="12.75"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2:21" ht="12.75"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2:21" ht="12.75"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2:21" ht="12.75"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2:21" ht="12.75"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2:21" ht="12.75"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2:21" ht="12.75"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2:21" ht="12.75"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2:21" ht="12.75"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2:21" ht="12.75"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2:21" ht="12.75"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2:21" ht="12.75"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2:21" ht="12.75"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2:21" ht="12.75"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2:21" ht="12.75"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2:21" ht="12.75"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2:21" ht="12.75"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2:21" ht="12.75"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2:21" ht="12.75"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2:21" ht="12.75"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2:21" ht="12.75"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2:21" ht="12.75"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2:21" ht="12.75"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2:21" ht="12.75"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2:21" ht="12.75"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2:21" ht="12.75"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2:21" ht="12.75"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2:21" ht="12.75"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2:21" ht="12.75"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2:21" ht="12.75"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2:21" ht="12.75"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2:21" ht="12.75"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2:21" ht="12.75"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2:21" ht="12.75"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2:21" ht="12.75"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2:21" ht="12.75"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2:21" ht="12.75"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2:21" ht="12.75"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2:21" ht="12.75"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2:21" ht="12.75"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2:21" ht="12.75"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2:21" ht="12.75"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2:21" ht="12.75"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2:21" ht="12.75"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2:21" ht="12.75"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2:21" ht="12.75"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2:21" ht="12.75"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2:21" ht="12.75"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2:21" ht="12.75"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2:21" ht="12.75"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2:21" ht="12.75"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2:21" ht="12.75"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2:21" ht="12.75"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2:21" ht="12.75"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2:21" ht="12.75"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2:21" ht="12.75"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2:21" ht="12.75"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2:21" ht="12.75"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2:21" ht="12.75"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2:21" ht="12.75"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2:21" ht="12.75"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2:21" ht="12.75"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2:21" ht="12.75"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2:21" ht="12.75"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2:21" ht="12.75"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2:21" ht="12.75"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2:21" ht="12.75"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2:21" ht="12.75"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2:21" ht="12.75"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2:21" ht="12.75"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2:21" ht="12.75"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2:21" ht="12.75"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2:21" ht="12.75"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2:21" ht="12.75"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2:21" ht="12.75"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2:21" ht="12.75"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2:21" ht="12.75"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2:21" ht="12.75"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2:21" ht="12.75"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2:21" ht="12.75"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2:21" ht="12.75"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2:21" ht="12.75"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2:21" ht="12.75"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2:21" ht="12.75"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2:21" ht="12.75"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2:21" ht="12.75"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2:21" ht="12.75"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2:21" ht="12.75"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2:21" ht="12.75"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2:21" ht="12.75"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2:21" ht="12.75"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2:21" ht="12.75"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2:21" ht="12.75"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2:21" ht="12.75"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2:21" ht="12.75"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2:21" ht="12.75"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2:21" ht="12.75"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2:21" ht="12.75"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2:21" ht="12.75"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2:21" ht="12.75"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2:21" ht="12.75"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2:21" ht="12.75"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2:21" ht="12.75"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2:21" ht="12.75"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2:21" ht="12.75"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2:21" ht="12.75"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2:21" ht="12.75"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2:21" ht="12.75"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2:21" ht="12.75"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2:21" ht="12.75"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2:21" ht="12.75"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2:21" ht="12.75"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2:21" ht="12.75"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2:21" ht="12.75"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2:21" ht="12.75"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2:21" ht="12.75"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2:21" ht="12.75"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2:21" ht="12.75"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2:21" ht="12.75"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2:21" ht="12.75"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2:21" ht="12.75"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2:21" ht="12.75"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2:21" ht="12.75"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2:21" ht="12.75"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2:21" ht="12.75"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2:21" ht="12.75"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2:21" ht="12.75"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2:21" ht="12.75"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2:21" ht="12.75"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2:21" ht="12.75"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2:21" ht="12.75"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2:21" ht="12.75"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2:21" ht="12.75"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2:21" ht="12.75"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2:21" ht="12.75"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2:21" ht="12.75"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2:21" ht="12.75"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2:21" ht="12.75"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2:21" ht="12.75"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2:21" ht="12.75"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2:21" ht="12.75"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2:21" ht="12.75"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2:21" ht="12.75"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2:21" ht="12.75"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2:21" ht="12.75"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2:21" ht="12.75"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2:21" ht="12.75"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2:21" ht="12.75"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2:21" ht="12.75"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2:21" ht="12.75"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2:21" ht="12.75"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2:21" ht="12.75"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2:21" ht="12.75"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2:21" ht="12.75"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2:21" ht="12.75"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2:21" ht="12.75"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2:21" ht="12.75"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2:21" ht="12.75"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2:21" ht="12.75"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2:21" ht="12.75"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2:21" ht="12.75"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2:21" ht="12.75"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2:21" ht="12.75"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2:21" ht="12.75"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2:21" ht="12.75"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2:21" ht="12.75"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2:21" ht="12.75"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2:21" ht="12.75"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2:21" ht="12.75"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2:21" ht="12.75"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2:21" ht="12.75"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2:21" ht="12.75"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2:21" ht="12.75"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2:21" ht="12.75"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2:21" ht="12.75"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2:21" ht="12.75"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2:21" ht="12.75"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2:21" ht="12.75"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2:21" ht="12.75"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2:21" ht="12.75"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2:21" ht="12.75"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2:21" ht="12.75"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2:21" ht="12.75"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2:21" ht="12.75"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2:21" ht="12.75"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2:21" ht="12.75"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2:21" ht="12.75"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2:21" ht="12.75"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2:21" ht="12.75"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2:21" ht="12.75"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2:21" ht="12.75"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2:21" ht="12.75"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2:21" ht="12.75"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2:21" ht="12.75"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2:21" ht="12.75"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2:21" ht="12.75"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2:21" ht="12.75"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2:21" ht="12.75"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2:21" ht="12.75"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2:21" ht="12.75"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2:21" ht="12.75"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2:21" ht="12.75"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2:21" ht="12.75"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2:21" ht="12.75"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2:21" ht="12.75"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2:21" ht="12.75"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2:21" ht="12.75"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2:21" ht="12.75"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2:21" ht="12.75"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2:21" ht="12.75"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2:21" ht="12.75"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2:21" ht="12.75"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2:21" ht="12.75"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2:21" ht="12.75"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2:21" ht="12.75"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2:21" ht="12.75"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2:21" ht="12.75"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2:21" ht="12.75"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2:21" ht="12.75"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2:21" ht="12.75"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2:21" ht="12.75"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2:21" ht="12.75"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2:21" ht="12.75"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2:21" ht="12.75"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2:21" ht="12.75"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2:21" ht="12.75"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2:21" ht="12.75"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2:21" ht="12.75"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2:21" ht="12.75"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2:21" ht="12.75"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2:21" ht="12.75"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2:21" ht="12.75"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2:21" ht="12.75"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2:21" ht="12.75"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2:21" ht="12.75"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2:21" ht="12.75"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2:21" ht="12.75"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2:21" ht="12.75"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2:21" ht="12.75"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2:21" ht="12.75"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2:21" ht="12.75"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2:21" ht="12.75"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2:21" ht="12.75"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2:21" ht="12.75"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2:21" ht="12.75"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2:21" ht="12.75"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2:21" ht="12.75"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2:21" ht="12.75"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2:21" ht="12.75"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2:21" ht="12.75"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2:21" ht="12.75"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2:21" ht="12.75"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2:21" ht="12.75"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2:21" ht="12.75"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2:21" ht="12.75"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2:21" ht="12.75"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2:21" ht="12.75"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2:21" ht="12.75"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2:21" ht="12.75"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2:21" ht="12.75"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2:21" ht="12.75"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2:21" ht="12.75"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2:21" ht="12.75"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2:21" ht="12.75"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2:21" ht="12.75"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2:21" ht="12.75"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2:21" ht="12.75"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2:21" ht="12.75"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2:21" ht="12.75"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2:21" ht="12.75"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2:21" ht="12.75"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2:21" ht="12.75"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2:21" ht="12.75"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2:21" ht="12.75"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2:21" ht="12.75"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2:21" ht="12.75"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2:21" ht="12.75"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2:21" ht="12.75"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2:21" ht="12.75"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2:21" ht="12.75"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2:21" ht="12.75"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2:21" ht="12.75"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2:21" ht="12.75"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2:21" ht="12.75"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2:21" ht="12.75"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2:21" ht="12.75"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2:21" ht="12.75"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2:21" ht="12.75"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2:21" ht="12.75"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2:21" ht="12.75"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2:21" ht="12.75"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2:21" ht="12.75"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2:21" ht="12.75"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2:21" ht="12.75"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2:21" ht="12.75"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2:21" ht="12.75"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2:21" ht="12.75"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2:21" ht="12.75"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2:21" ht="12.75"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2:21" ht="12.75"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2:21" ht="12.75"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2:21" ht="12.75"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2:21" ht="12.75"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2:21" ht="12.75"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2:21" ht="12.75"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2:21" ht="12.75"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2:21" ht="12.75"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2:21" ht="12.75"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2:21" ht="12.75"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2:21" ht="12.75"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2:21" ht="12.75"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2:21" ht="12.75"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2:21" ht="12.75"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2:21" ht="12.75"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2:21" ht="12.75"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2:21" ht="12.75"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2:21" ht="12.75"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2:21" ht="12.75"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2:21" ht="12.75"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2:21" ht="12.75"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2:21" ht="12.75"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2:21" ht="12.75"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2:21" ht="12.75"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2:21" ht="12.75"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2:21" ht="12.75"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2:21" ht="12.75"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2:21" ht="12.75"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2:21" ht="12.75"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2:21" ht="12.75"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2:21" ht="12.75"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2:21" ht="12.75"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2:21" ht="12.75"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2:21" ht="12.75"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2:21" ht="12.75"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2:21" ht="12.75"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2:21" ht="12.75"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2:21" ht="12.75"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2:21" ht="12.75"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2:21" ht="12.75"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2:21" ht="12.75"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2:21" ht="12.75"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2:21" ht="12.75"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2:21" ht="12.75"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2:21" ht="12.75"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2:21" ht="12.75"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2:21" ht="12.75"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2:21" ht="12.75"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2:21" ht="12.75"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2:21" ht="12.75"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2:21" ht="12.75"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2:21" ht="12.75"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2:21" ht="12.75"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2:21" ht="12.75"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2:21" ht="12.75"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2:21" ht="12.75"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2:21" ht="12.75"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2:21" ht="12.75"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2:21" ht="12.75"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2:21" ht="12.75"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2:21" ht="12.75"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2:21" ht="12.75"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2:21" ht="12.75"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2:21" ht="12.75"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2:21" ht="12.75"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2:21" ht="12.75"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2:21" ht="12.75"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2:21" ht="12.75"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2:21" ht="12.75"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2:21" ht="12.75"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2:21" ht="12.75"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2:21" ht="12.75"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2:21" ht="12.75"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2:21" ht="12.75"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2:21" ht="12.75"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2:21" ht="12.75"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2:21" ht="12.75"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2:21" ht="12.75"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2:21" ht="12.75"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2:21" ht="12.75"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2:21" ht="12.75"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2:21" ht="12.75"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2:21" ht="12.75"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2:21" ht="12.75"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2:21" ht="12.75"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2:21" ht="12.75"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2:21" ht="12.75"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2:21" ht="12.75"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2:21" ht="12.75"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2:21" ht="12.75"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2:21" ht="12.75"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2:21" ht="12.75"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2:21" ht="12.75"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2:21" ht="12.75"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2:21" ht="12.75"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2:21" ht="12.75"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2:21" ht="12.75"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2:21" ht="12.75"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2:21" ht="12.75"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2:21" ht="12.75"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2:21" ht="12.75"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2:21" ht="12.75"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2:21" ht="12.75"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2:21" ht="12.75"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2:21" ht="12.75"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2:21" ht="12.75"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2:21" ht="12.75"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2:21" ht="12.75"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2:21" ht="12.75"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2:21" ht="12.75"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2:21" ht="12.75"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12:21" ht="12.75"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2:21" ht="12.75"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2:21" ht="12.75"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2:21" ht="12.75"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2:21" ht="12.75"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2:21" ht="12.75"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2:21" ht="12.75"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2:21" ht="12.75"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2:21" ht="12.75"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12:21" ht="12.75"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2:21" ht="12.75"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2:21" ht="12.75"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2:21" ht="12.75"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2:21" ht="12.75"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2:21" ht="12.75"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2:21" ht="12.75"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2:21" ht="12.75"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2:21" ht="12.75"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2:21" ht="12.75"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2:21" ht="12.75"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2:21" ht="12.75"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2:21" ht="12.75"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2:21" ht="12.75"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2:21" ht="12.75"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2:21" ht="12.75"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2:21" ht="12.75"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2:21" ht="12.75"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2:21" ht="12.75"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2:21" ht="12.75"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2:21" ht="12.75"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2:21" ht="12.75"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2:21" ht="12.75"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2:21" ht="12.75"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2:21" ht="12.75"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2:21" ht="12.75"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2:21" ht="12.75"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2:21" ht="12.75"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2:21" ht="12.75"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2:21" ht="12.75"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2:21" ht="12.75"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2:21" ht="12.75"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2:21" ht="12.75"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2:21" ht="12.75"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2:21" ht="12.75"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2:21" ht="12.75"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2:21" ht="12.75"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2:21" ht="12.75"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2:21" ht="12.75"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2:21" ht="12.75"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2:21" ht="12.75"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2:21" ht="12.75"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2:21" ht="12.75"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2:21" ht="12.75"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2:21" ht="12.75"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2:21" ht="12.75"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2:21" ht="12.75"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2:21" ht="12.75"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2:21" ht="12.75"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2:21" ht="12.75"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2:21" ht="12.75"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2:21" ht="12.75"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2:21" ht="12.75"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2:21" ht="12.75"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2:21" ht="12.75"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2:21" ht="12.75"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2:21" ht="12.75"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2:21" ht="12.75"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2:21" ht="12.75"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2:21" ht="12.75"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2:21" ht="12.75"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2:21" ht="12.75"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2:21" ht="12.75"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2:21" ht="12.75"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2:21" ht="12.75"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2:21" ht="12.75"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2:21" ht="12.75"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2:21" ht="12.75"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2:21" ht="12.75"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2:21" ht="12.75"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2:21" ht="12.75"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2:21" ht="12.75"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2:21" ht="12.75"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2:21" ht="12.75"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2:21" ht="12.75"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2:21" ht="12.75"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2:21" ht="12.75"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2:21" ht="12.75"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2:21" ht="12.75"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2:21" ht="12.75"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2:21" ht="12.75"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2:21" ht="12.75"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2:21" ht="12.75"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2:21" ht="12.75"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2:21" ht="12.75"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2:21" ht="12.75"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2:21" ht="12.75"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2:21" ht="12.75"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2:21" ht="12.75"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2:21" ht="12.75"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2:21" ht="12.75"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2:21" ht="12.75"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2:21" ht="12.75"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2:21" ht="12.75"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2:21" ht="12.75"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2:21" ht="12.75"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2:21" ht="12.75"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2:21" ht="12.75"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2:21" ht="12.75"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2:21" ht="12.75"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2:21" ht="12.75"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2:21" ht="12.75"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2:21" ht="12.75"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2:21" ht="12.75"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2:21" ht="12.75"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2:21" ht="12.75"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2:21" ht="12.75"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12:21" ht="12.75"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12:21" ht="12.75"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2:21" ht="12.75"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2:21" ht="12.75"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2:21" ht="12.75"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2:21" ht="12.75"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12:21" ht="12.75"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2:21" ht="12.75"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2:21" ht="12.75"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2:21" ht="12.75"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2:21" ht="12.75"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2:21" ht="12.75"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2:21" ht="12.75"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12:21" ht="12.75"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2:21" ht="12.75"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2:21" ht="12.75"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2:21" ht="12.75"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2:21" ht="12.75"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2:21" ht="12.75"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2:21" ht="12.75"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2:21" ht="12.75">
      <c r="L1559" s="1"/>
      <c r="M1559" s="1"/>
      <c r="N1559" s="1"/>
      <c r="O1559" s="1"/>
      <c r="P1559" s="1"/>
      <c r="Q1559" s="1"/>
      <c r="R1559" s="1"/>
      <c r="S1559" s="1"/>
      <c r="T1559" s="1"/>
      <c r="U1559" s="1"/>
    </row>
    <row r="1560" spans="12:21" ht="12.75"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2:21" ht="12.75"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2:21" ht="12.75"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2:21" ht="12.75"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2:21" ht="12.75"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2:21" ht="12.75"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2:21" ht="12.75"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2:21" ht="12.75"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2:21" ht="12.75"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2:21" ht="12.75"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2:21" ht="12.75"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2:21" ht="12.75"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2:21" ht="12.75"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2:21" ht="12.75"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2:21" ht="12.75"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2:21" ht="12.75"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2:21" ht="12.75"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2:21" ht="12.75"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2:21" ht="12.75"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2:21" ht="12.75"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2:21" ht="12.75"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2:21" ht="12.75"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2:21" ht="12.75"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2:21" ht="12.75"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2:21" ht="12.75"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2:21" ht="12.75"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2:21" ht="12.75"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2:21" ht="12.75"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2:21" ht="12.75"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2:21" ht="12.75"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2:21" ht="12.75"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2:21" ht="12.75"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2:21" ht="12.75"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2:21" ht="12.75"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2:21" ht="12.75"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2:21" ht="12.75"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2:21" ht="12.75"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2:21" ht="12.75"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2:21" ht="12.75"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2:21" ht="12.75"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2:21" ht="12.75"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2:21" ht="12.75"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2:21" ht="12.75"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2:21" ht="12.75"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2:21" ht="12.75"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2:21" ht="12.75"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2:21" ht="12.75"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2:21" ht="12.75"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12:21" ht="12.75"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2:21" ht="12.75"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2:21" ht="12.75"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2:21" ht="12.75"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2:21" ht="12.75"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2:21" ht="12.75"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2:21" ht="12.75"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2:21" ht="12.75"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2:21" ht="12.75"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2:21" ht="12.75"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2:21" ht="12.75"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2:21" ht="12.75"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2:21" ht="12.75"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2:21" ht="12.75"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2:21" ht="12.75"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2:21" ht="12.75"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2:21" ht="12.75"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2:21" ht="12.75"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2:21" ht="12.75"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2:21" ht="12.75"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2:21" ht="12.75"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2:21" ht="12.75"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2:21" ht="12.75"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2:21" ht="12.75"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2:21" ht="12.75"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2:21" ht="12.75"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2:21" ht="12.75"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2:21" ht="12.75"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2:21" ht="12.75"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2:21" ht="12.75"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2:21" ht="12.75"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2:21" ht="12.75"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2:21" ht="12.75"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2:21" ht="12.75"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2:21" ht="12.75"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2:21" ht="12.75"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2:21" ht="12.75"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2:21" ht="12.75"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2:21" ht="12.75"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2:21" ht="12.75"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2:21" ht="12.75"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2:21" ht="12.75"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2:21" ht="12.75"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2:21" ht="12.75"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2:21" ht="12.75"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2:21" ht="12.75"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2:21" ht="12.75"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2:21" ht="12.75"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2:21" ht="12.75"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12:21" ht="12.75"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2:21" ht="12.75"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2:21" ht="12.75"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12:21" ht="12.75"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12:21" ht="12.75"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2:21" ht="12.75"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2:21" ht="12.75"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12:21" ht="12.75"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2:21" ht="12.75"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2:21" ht="12.75"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2:21" ht="12.75"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12:21" ht="12.75"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2:21" ht="12.75"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2:21" ht="12.75"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2:21" ht="12.75"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12:21" ht="12.75"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2:21" ht="12.75"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12:21" ht="12.75"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12:21" ht="12.75"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2:21" ht="12.75"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2:21" ht="12.75"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12:21" ht="12.75"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2:21" ht="12.75"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2:21" ht="12.75"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2:21" ht="12.75"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2:21" ht="12.75"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2:21" ht="12.75"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2:21" ht="12.75"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12:21" ht="12.75"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2:21" ht="12.75"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2:21" ht="12.75"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2:21" ht="12.75"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2:21" ht="12.75"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2:21" ht="12.75"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2:21" ht="12.75"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2:21" ht="12.75"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2:21" ht="12.75"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2:21" ht="12.75"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2:21" ht="12.75"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2:21" ht="12.75"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2:21" ht="12.75"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2:21" ht="12.75"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2:21" ht="12.75"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2:21" ht="12.75"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2:21" ht="12.75"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2:21" ht="12.75"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2:21" ht="12.75"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2:21" ht="12.75"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2:21" ht="12.75"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2:21" ht="12.75"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2:21" ht="12.75"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2:21" ht="12.75"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2:21" ht="12.75"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2:21" ht="12.75"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2:21" ht="12.75"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2:21" ht="12.75"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2:21" ht="12.75"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2:21" ht="12.75"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2:21" ht="12.75"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2:21" ht="12.75"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2:21" ht="12.75"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2:21" ht="12.75"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2:21" ht="12.75"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2:21" ht="12.75"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2:21" ht="12.75"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2:21" ht="12.75"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2:21" ht="12.75"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2:21" ht="12.75"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2:21" ht="12.75"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2:21" ht="12.75"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2:21" ht="12.75"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2:21" ht="12.75"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2:21" ht="12.75"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2:21" ht="12.75"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2:21" ht="12.75"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2:21" ht="12.75"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2:21" ht="12.75"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2:21" ht="12.75"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2:21" ht="12.75"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</sheetData>
  <sheetProtection/>
  <mergeCells count="12">
    <mergeCell ref="B50:D50"/>
    <mergeCell ref="F50:I50"/>
    <mergeCell ref="L50:U51"/>
    <mergeCell ref="C5:I5"/>
    <mergeCell ref="D6:F6"/>
    <mergeCell ref="G6:I6"/>
    <mergeCell ref="B21:H21"/>
    <mergeCell ref="B41:H41"/>
    <mergeCell ref="F42:G42"/>
    <mergeCell ref="F43:G43"/>
    <mergeCell ref="F44:G44"/>
    <mergeCell ref="F45:G45"/>
  </mergeCells>
  <dataValidations count="1">
    <dataValidation type="whole" operator="greaterThanOrEqual" allowBlank="1" showInputMessage="1" showErrorMessage="1" sqref="U31 I22:I25">
      <formula1>5000</formula1>
    </dataValidation>
  </dataValidations>
  <printOptions/>
  <pageMargins left="0" right="0" top="1" bottom="1" header="0.5" footer="0.5"/>
  <pageSetup horizontalDpi="600" verticalDpi="600" orientation="portrait" scale="55" r:id="rId3"/>
  <colBreaks count="1" manualBreakCount="1">
    <brk id="10" max="6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35"/>
  <sheetViews>
    <sheetView showGridLines="0" view="pageBreakPreview" zoomScaleNormal="75" zoomScaleSheetLayoutView="100" zoomScalePageLayoutView="0" workbookViewId="0" topLeftCell="A36">
      <selection activeCell="E42" sqref="E42"/>
    </sheetView>
  </sheetViews>
  <sheetFormatPr defaultColWidth="9.140625" defaultRowHeight="12.75"/>
  <cols>
    <col min="1" max="1" width="4.7109375" style="0" bestFit="1" customWidth="1"/>
    <col min="2" max="2" width="37.57421875" style="0" customWidth="1"/>
    <col min="3" max="3" width="18.7109375" style="0" customWidth="1"/>
    <col min="4" max="4" width="12.28125" style="0" bestFit="1" customWidth="1"/>
    <col min="5" max="5" width="10.57421875" style="0" bestFit="1" customWidth="1"/>
    <col min="6" max="6" width="10.421875" style="0" bestFit="1" customWidth="1"/>
    <col min="7" max="7" width="13.421875" style="0" customWidth="1"/>
    <col min="8" max="8" width="10.7109375" style="0" bestFit="1" customWidth="1"/>
    <col min="9" max="9" width="10.421875" style="0" bestFit="1" customWidth="1"/>
    <col min="10" max="10" width="18.8515625" style="0" customWidth="1"/>
    <col min="11" max="11" width="4.140625" style="1" customWidth="1"/>
    <col min="12" max="15" width="9.140625" style="0" customWidth="1"/>
    <col min="16" max="16" width="13.8515625" style="0" bestFit="1" customWidth="1"/>
    <col min="17" max="17" width="32.57421875" style="0" customWidth="1"/>
    <col min="18" max="18" width="18.7109375" style="0" customWidth="1"/>
    <col min="19" max="19" width="20.57421875" style="0" customWidth="1"/>
    <col min="20" max="20" width="19.8515625" style="0" customWidth="1"/>
    <col min="21" max="21" width="18.7109375" style="0" customWidth="1"/>
  </cols>
  <sheetData>
    <row r="1" spans="2:21" s="13" customFormat="1" ht="16.5">
      <c r="B1" s="15" t="s">
        <v>68</v>
      </c>
      <c r="H1" s="14"/>
      <c r="K1" s="12"/>
      <c r="Q1" s="14"/>
      <c r="R1" s="14" t="s">
        <v>71</v>
      </c>
      <c r="U1" s="14"/>
    </row>
    <row r="2" s="13" customFormat="1" ht="16.5"/>
    <row r="3" spans="2:11" s="13" customFormat="1" ht="18">
      <c r="B3" s="89" t="s">
        <v>101</v>
      </c>
      <c r="C3" s="15"/>
      <c r="D3" s="15"/>
      <c r="K3" s="13" t="s">
        <v>98</v>
      </c>
    </row>
    <row r="4" s="13" customFormat="1" ht="16.5">
      <c r="L4" s="13" t="s">
        <v>99</v>
      </c>
    </row>
    <row r="5" spans="2:21" s="13" customFormat="1" ht="39" customHeight="1">
      <c r="B5" s="15" t="s">
        <v>92</v>
      </c>
      <c r="C5" s="121" t="s">
        <v>109</v>
      </c>
      <c r="D5" s="122"/>
      <c r="E5" s="122"/>
      <c r="F5" s="122"/>
      <c r="G5" s="122"/>
      <c r="H5" s="122"/>
      <c r="I5" s="123"/>
      <c r="K5" s="4" t="s">
        <v>53</v>
      </c>
      <c r="L5" s="5"/>
      <c r="M5" s="6">
        <v>4</v>
      </c>
      <c r="N5" s="5" t="s">
        <v>0</v>
      </c>
      <c r="O5" s="5"/>
      <c r="P5" s="94"/>
      <c r="Q5" s="43"/>
      <c r="R5" s="43"/>
      <c r="S5" s="43"/>
      <c r="T5" s="43"/>
      <c r="U5" s="7"/>
    </row>
    <row r="6" spans="2:21" s="13" customFormat="1" ht="16.5">
      <c r="B6" s="11"/>
      <c r="C6" s="56" t="s">
        <v>76</v>
      </c>
      <c r="D6" s="127" t="s">
        <v>85</v>
      </c>
      <c r="E6" s="128"/>
      <c r="F6" s="129"/>
      <c r="G6" s="124" t="s">
        <v>57</v>
      </c>
      <c r="H6" s="125"/>
      <c r="I6" s="126"/>
      <c r="K6" s="8"/>
      <c r="L6" s="9"/>
      <c r="M6" s="9"/>
      <c r="N6" s="9"/>
      <c r="O6" s="9"/>
      <c r="P6" s="9"/>
      <c r="Q6" s="9"/>
      <c r="R6" s="9"/>
      <c r="S6" s="9"/>
      <c r="T6" s="9"/>
      <c r="U6" s="10"/>
    </row>
    <row r="7" spans="2:21" s="13" customFormat="1" ht="16.5">
      <c r="B7" s="22" t="s">
        <v>56</v>
      </c>
      <c r="C7" s="23" t="s">
        <v>55</v>
      </c>
      <c r="D7" s="24" t="s">
        <v>2</v>
      </c>
      <c r="E7" s="24" t="s">
        <v>3</v>
      </c>
      <c r="F7" s="25" t="s">
        <v>4</v>
      </c>
      <c r="G7" s="26" t="s">
        <v>2</v>
      </c>
      <c r="H7" s="26" t="s">
        <v>3</v>
      </c>
      <c r="I7" s="27" t="s">
        <v>4</v>
      </c>
      <c r="K7" s="28" t="s">
        <v>11</v>
      </c>
      <c r="L7" s="29" t="s">
        <v>77</v>
      </c>
      <c r="M7" s="29"/>
      <c r="N7" s="29"/>
      <c r="O7" s="29"/>
      <c r="P7" s="29"/>
      <c r="Q7" s="30"/>
      <c r="R7" s="19"/>
      <c r="S7" s="19"/>
      <c r="T7" s="20"/>
      <c r="U7" s="21"/>
    </row>
    <row r="8" spans="1:21" s="13" customFormat="1" ht="16.5">
      <c r="A8" s="34" t="s">
        <v>7</v>
      </c>
      <c r="B8" s="35"/>
      <c r="C8" s="117"/>
      <c r="D8" s="114"/>
      <c r="E8" s="114"/>
      <c r="F8" s="114"/>
      <c r="G8" s="102">
        <f>+C8*(D8/9)</f>
        <v>0</v>
      </c>
      <c r="H8" s="102">
        <f>+C8*(E8/9)</f>
        <v>0</v>
      </c>
      <c r="I8" s="102">
        <f>+C8*(F8/9)</f>
        <v>0</v>
      </c>
      <c r="K8" s="28"/>
      <c r="L8" s="29" t="s">
        <v>27</v>
      </c>
      <c r="M8" s="29"/>
      <c r="N8" s="29"/>
      <c r="O8" s="29"/>
      <c r="P8" s="29"/>
      <c r="Q8" s="30"/>
      <c r="R8" s="31"/>
      <c r="S8" s="31" t="s">
        <v>1</v>
      </c>
      <c r="T8" s="32"/>
      <c r="U8" s="33" t="s">
        <v>5</v>
      </c>
    </row>
    <row r="9" spans="1:21" s="13" customFormat="1" ht="16.5">
      <c r="A9" s="41" t="s">
        <v>8</v>
      </c>
      <c r="B9" s="35"/>
      <c r="C9" s="118"/>
      <c r="D9" s="114"/>
      <c r="E9" s="114"/>
      <c r="F9" s="114"/>
      <c r="G9" s="102">
        <f aca="true" t="shared" si="0" ref="G9:G17">+C9*(D9/9)</f>
        <v>0</v>
      </c>
      <c r="H9" s="102">
        <f aca="true" t="shared" si="1" ref="H9:H17">+C9*(E9/9)</f>
        <v>0</v>
      </c>
      <c r="I9" s="102">
        <f aca="true" t="shared" si="2" ref="I9:I17">+C9*(F9/9)</f>
        <v>0</v>
      </c>
      <c r="K9" s="37"/>
      <c r="L9" s="38" t="s">
        <v>26</v>
      </c>
      <c r="M9" s="38"/>
      <c r="N9" s="38"/>
      <c r="O9" s="38"/>
      <c r="P9" s="38"/>
      <c r="Q9" s="39"/>
      <c r="R9" s="40" t="s">
        <v>2</v>
      </c>
      <c r="S9" s="40" t="s">
        <v>3</v>
      </c>
      <c r="T9" s="40" t="s">
        <v>4</v>
      </c>
      <c r="U9" s="23" t="s">
        <v>6</v>
      </c>
    </row>
    <row r="10" spans="1:21" s="13" customFormat="1" ht="16.5">
      <c r="A10" s="34" t="s">
        <v>9</v>
      </c>
      <c r="B10" s="35"/>
      <c r="C10" s="118"/>
      <c r="D10" s="114"/>
      <c r="E10" s="114"/>
      <c r="F10" s="114"/>
      <c r="G10" s="102">
        <f t="shared" si="0"/>
        <v>0</v>
      </c>
      <c r="H10" s="102">
        <f t="shared" si="1"/>
        <v>0</v>
      </c>
      <c r="I10" s="102">
        <f t="shared" si="2"/>
        <v>0</v>
      </c>
      <c r="K10" s="42" t="s">
        <v>7</v>
      </c>
      <c r="L10" s="6">
        <f>+B8</f>
        <v>0</v>
      </c>
      <c r="M10" s="43"/>
      <c r="N10" s="43"/>
      <c r="O10" s="43"/>
      <c r="P10" s="43"/>
      <c r="Q10" s="44"/>
      <c r="R10" s="101">
        <f aca="true" t="shared" si="3" ref="R10:T19">+G8</f>
        <v>0</v>
      </c>
      <c r="S10" s="101">
        <f t="shared" si="3"/>
        <v>0</v>
      </c>
      <c r="T10" s="101">
        <f t="shared" si="3"/>
        <v>0</v>
      </c>
      <c r="U10" s="102">
        <f>SUM(R10:T10)</f>
        <v>0</v>
      </c>
    </row>
    <row r="11" spans="1:21" s="13" customFormat="1" ht="16.5">
      <c r="A11" s="34" t="s">
        <v>10</v>
      </c>
      <c r="B11" s="35"/>
      <c r="C11" s="118"/>
      <c r="D11" s="114"/>
      <c r="E11" s="114"/>
      <c r="F11" s="114"/>
      <c r="G11" s="102">
        <f t="shared" si="0"/>
        <v>0</v>
      </c>
      <c r="H11" s="102">
        <f t="shared" si="1"/>
        <v>0</v>
      </c>
      <c r="I11" s="102">
        <f t="shared" si="2"/>
        <v>0</v>
      </c>
      <c r="K11" s="42" t="s">
        <v>8</v>
      </c>
      <c r="L11" s="6">
        <f aca="true" t="shared" si="4" ref="L11:L19">+B9</f>
        <v>0</v>
      </c>
      <c r="M11" s="43"/>
      <c r="N11" s="43"/>
      <c r="O11" s="43"/>
      <c r="P11" s="43"/>
      <c r="Q11" s="44"/>
      <c r="R11" s="101">
        <f t="shared" si="3"/>
        <v>0</v>
      </c>
      <c r="S11" s="101">
        <f t="shared" si="3"/>
        <v>0</v>
      </c>
      <c r="T11" s="101">
        <f t="shared" si="3"/>
        <v>0</v>
      </c>
      <c r="U11" s="102">
        <f>SUM(R11:T11)</f>
        <v>0</v>
      </c>
    </row>
    <row r="12" spans="1:21" s="13" customFormat="1" ht="16.5">
      <c r="A12" s="34" t="s">
        <v>12</v>
      </c>
      <c r="B12" s="35"/>
      <c r="C12" s="118"/>
      <c r="D12" s="114"/>
      <c r="E12" s="114"/>
      <c r="F12" s="114"/>
      <c r="G12" s="102">
        <f t="shared" si="0"/>
        <v>0</v>
      </c>
      <c r="H12" s="102">
        <f t="shared" si="1"/>
        <v>0</v>
      </c>
      <c r="I12" s="102">
        <f t="shared" si="2"/>
        <v>0</v>
      </c>
      <c r="K12" s="42" t="s">
        <v>9</v>
      </c>
      <c r="L12" s="6">
        <f t="shared" si="4"/>
        <v>0</v>
      </c>
      <c r="M12" s="43"/>
      <c r="N12" s="43"/>
      <c r="O12" s="43"/>
      <c r="P12" s="43"/>
      <c r="Q12" s="44"/>
      <c r="R12" s="101">
        <f t="shared" si="3"/>
        <v>0</v>
      </c>
      <c r="S12" s="101">
        <f t="shared" si="3"/>
        <v>0</v>
      </c>
      <c r="T12" s="101">
        <f t="shared" si="3"/>
        <v>0</v>
      </c>
      <c r="U12" s="103">
        <f>SUM(R12:T12)</f>
        <v>0</v>
      </c>
    </row>
    <row r="13" spans="1:21" s="13" customFormat="1" ht="16.5">
      <c r="A13" s="34" t="s">
        <v>16</v>
      </c>
      <c r="B13" s="35"/>
      <c r="C13" s="118"/>
      <c r="D13" s="114"/>
      <c r="E13" s="114"/>
      <c r="F13" s="114"/>
      <c r="G13" s="102">
        <f t="shared" si="0"/>
        <v>0</v>
      </c>
      <c r="H13" s="102">
        <f t="shared" si="1"/>
        <v>0</v>
      </c>
      <c r="I13" s="102">
        <f t="shared" si="2"/>
        <v>0</v>
      </c>
      <c r="K13" s="42" t="s">
        <v>10</v>
      </c>
      <c r="L13" s="6">
        <f t="shared" si="4"/>
        <v>0</v>
      </c>
      <c r="M13" s="43"/>
      <c r="N13" s="43"/>
      <c r="O13" s="43"/>
      <c r="P13" s="43"/>
      <c r="Q13" s="44"/>
      <c r="R13" s="101">
        <f t="shared" si="3"/>
        <v>0</v>
      </c>
      <c r="S13" s="101">
        <f t="shared" si="3"/>
        <v>0</v>
      </c>
      <c r="T13" s="104">
        <f t="shared" si="3"/>
        <v>0</v>
      </c>
      <c r="U13" s="102">
        <f>SUM(R13:T13)</f>
        <v>0</v>
      </c>
    </row>
    <row r="14" spans="1:21" s="13" customFormat="1" ht="16.5">
      <c r="A14" s="34" t="s">
        <v>37</v>
      </c>
      <c r="B14" s="35"/>
      <c r="C14" s="118"/>
      <c r="D14" s="114"/>
      <c r="E14" s="114"/>
      <c r="F14" s="114"/>
      <c r="G14" s="102">
        <f t="shared" si="0"/>
        <v>0</v>
      </c>
      <c r="H14" s="102">
        <f t="shared" si="1"/>
        <v>0</v>
      </c>
      <c r="I14" s="102">
        <f t="shared" si="2"/>
        <v>0</v>
      </c>
      <c r="K14" s="45" t="s">
        <v>12</v>
      </c>
      <c r="L14" s="6">
        <f t="shared" si="4"/>
        <v>0</v>
      </c>
      <c r="M14" s="5"/>
      <c r="N14" s="5"/>
      <c r="O14" s="5"/>
      <c r="P14" s="5"/>
      <c r="Q14" s="7"/>
      <c r="R14" s="101">
        <f t="shared" si="3"/>
        <v>0</v>
      </c>
      <c r="S14" s="101">
        <f t="shared" si="3"/>
        <v>0</v>
      </c>
      <c r="T14" s="104">
        <f t="shared" si="3"/>
        <v>0</v>
      </c>
      <c r="U14" s="102">
        <f aca="true" t="shared" si="5" ref="U14:U19">SUM(R14:T14)</f>
        <v>0</v>
      </c>
    </row>
    <row r="15" spans="1:21" s="13" customFormat="1" ht="16.5">
      <c r="A15" s="34" t="s">
        <v>81</v>
      </c>
      <c r="B15" s="35"/>
      <c r="C15" s="118"/>
      <c r="D15" s="114"/>
      <c r="E15" s="114"/>
      <c r="F15" s="114"/>
      <c r="G15" s="102">
        <f t="shared" si="0"/>
        <v>0</v>
      </c>
      <c r="H15" s="102">
        <f t="shared" si="1"/>
        <v>0</v>
      </c>
      <c r="I15" s="102">
        <f t="shared" si="2"/>
        <v>0</v>
      </c>
      <c r="K15" s="45" t="s">
        <v>16</v>
      </c>
      <c r="L15" s="6">
        <f t="shared" si="4"/>
        <v>0</v>
      </c>
      <c r="M15" s="5"/>
      <c r="N15" s="5"/>
      <c r="O15" s="5"/>
      <c r="P15" s="5"/>
      <c r="Q15" s="7"/>
      <c r="R15" s="101">
        <f t="shared" si="3"/>
        <v>0</v>
      </c>
      <c r="S15" s="101">
        <f t="shared" si="3"/>
        <v>0</v>
      </c>
      <c r="T15" s="104">
        <f t="shared" si="3"/>
        <v>0</v>
      </c>
      <c r="U15" s="102">
        <f t="shared" si="5"/>
        <v>0</v>
      </c>
    </row>
    <row r="16" spans="1:21" s="13" customFormat="1" ht="16.5">
      <c r="A16" s="34" t="s">
        <v>82</v>
      </c>
      <c r="B16" s="35"/>
      <c r="C16" s="118"/>
      <c r="D16" s="114"/>
      <c r="E16" s="114"/>
      <c r="F16" s="114"/>
      <c r="G16" s="102">
        <f t="shared" si="0"/>
        <v>0</v>
      </c>
      <c r="H16" s="102">
        <f t="shared" si="1"/>
        <v>0</v>
      </c>
      <c r="I16" s="102">
        <f t="shared" si="2"/>
        <v>0</v>
      </c>
      <c r="K16" s="45" t="s">
        <v>37</v>
      </c>
      <c r="L16" s="6">
        <f t="shared" si="4"/>
        <v>0</v>
      </c>
      <c r="M16" s="5"/>
      <c r="N16" s="5"/>
      <c r="O16" s="5"/>
      <c r="P16" s="5"/>
      <c r="Q16" s="7"/>
      <c r="R16" s="101">
        <f t="shared" si="3"/>
        <v>0</v>
      </c>
      <c r="S16" s="101">
        <f t="shared" si="3"/>
        <v>0</v>
      </c>
      <c r="T16" s="104">
        <f t="shared" si="3"/>
        <v>0</v>
      </c>
      <c r="U16" s="102">
        <f t="shared" si="5"/>
        <v>0</v>
      </c>
    </row>
    <row r="17" spans="1:21" s="13" customFormat="1" ht="16.5">
      <c r="A17" s="34" t="s">
        <v>84</v>
      </c>
      <c r="B17" s="35"/>
      <c r="C17" s="118"/>
      <c r="D17" s="114"/>
      <c r="E17" s="114"/>
      <c r="F17" s="114"/>
      <c r="G17" s="102">
        <f t="shared" si="0"/>
        <v>0</v>
      </c>
      <c r="H17" s="102">
        <f t="shared" si="1"/>
        <v>0</v>
      </c>
      <c r="I17" s="102">
        <f t="shared" si="2"/>
        <v>0</v>
      </c>
      <c r="K17" s="45" t="s">
        <v>81</v>
      </c>
      <c r="L17" s="6">
        <f t="shared" si="4"/>
        <v>0</v>
      </c>
      <c r="M17" s="5"/>
      <c r="N17" s="5"/>
      <c r="O17" s="5"/>
      <c r="P17" s="5"/>
      <c r="Q17" s="7"/>
      <c r="R17" s="101">
        <f t="shared" si="3"/>
        <v>0</v>
      </c>
      <c r="S17" s="101">
        <f t="shared" si="3"/>
        <v>0</v>
      </c>
      <c r="T17" s="104">
        <f t="shared" si="3"/>
        <v>0</v>
      </c>
      <c r="U17" s="102">
        <f t="shared" si="5"/>
        <v>0</v>
      </c>
    </row>
    <row r="18" spans="2:21" s="13" customFormat="1" ht="16.5">
      <c r="B18" s="48"/>
      <c r="C18" s="61"/>
      <c r="D18" s="62"/>
      <c r="E18" s="62"/>
      <c r="F18" s="62"/>
      <c r="G18" s="60"/>
      <c r="H18" s="60"/>
      <c r="I18" s="60"/>
      <c r="K18" s="45" t="s">
        <v>82</v>
      </c>
      <c r="L18" s="6">
        <f t="shared" si="4"/>
        <v>0</v>
      </c>
      <c r="M18" s="5"/>
      <c r="N18" s="5"/>
      <c r="O18" s="5"/>
      <c r="P18" s="5"/>
      <c r="Q18" s="7"/>
      <c r="R18" s="101">
        <f t="shared" si="3"/>
        <v>0</v>
      </c>
      <c r="S18" s="101">
        <f t="shared" si="3"/>
        <v>0</v>
      </c>
      <c r="T18" s="104">
        <f t="shared" si="3"/>
        <v>0</v>
      </c>
      <c r="U18" s="102">
        <f t="shared" si="5"/>
        <v>0</v>
      </c>
    </row>
    <row r="19" spans="11:21" s="13" customFormat="1" ht="17.25" thickBot="1">
      <c r="K19" s="45" t="s">
        <v>84</v>
      </c>
      <c r="L19" s="6">
        <f t="shared" si="4"/>
        <v>0</v>
      </c>
      <c r="M19" s="5"/>
      <c r="N19" s="5"/>
      <c r="O19" s="5"/>
      <c r="P19" s="5"/>
      <c r="Q19" s="7"/>
      <c r="R19" s="101">
        <f t="shared" si="3"/>
        <v>0</v>
      </c>
      <c r="S19" s="101">
        <f t="shared" si="3"/>
        <v>0</v>
      </c>
      <c r="T19" s="104">
        <f t="shared" si="3"/>
        <v>0</v>
      </c>
      <c r="U19" s="105">
        <f t="shared" si="5"/>
        <v>0</v>
      </c>
    </row>
    <row r="20" spans="2:21" s="13" customFormat="1" ht="16.5">
      <c r="B20" s="15" t="s">
        <v>88</v>
      </c>
      <c r="K20" s="45" t="s">
        <v>83</v>
      </c>
      <c r="L20" s="5" t="s">
        <v>13</v>
      </c>
      <c r="M20" s="5"/>
      <c r="N20" s="5"/>
      <c r="O20" s="5"/>
      <c r="P20" s="5"/>
      <c r="Q20" s="7"/>
      <c r="R20" s="106">
        <f>SUM(R10:R19)</f>
        <v>0</v>
      </c>
      <c r="S20" s="106">
        <f>SUM(S10:S19)</f>
        <v>0</v>
      </c>
      <c r="T20" s="107">
        <f>SUM(T10:T19)</f>
        <v>0</v>
      </c>
      <c r="U20" s="108">
        <f>SUM(U10:U19)</f>
        <v>0</v>
      </c>
    </row>
    <row r="21" spans="2:21" s="13" customFormat="1" ht="16.5">
      <c r="B21" s="141" t="s">
        <v>58</v>
      </c>
      <c r="C21" s="142"/>
      <c r="D21" s="142"/>
      <c r="E21" s="142"/>
      <c r="F21" s="142"/>
      <c r="G21" s="142"/>
      <c r="H21" s="143"/>
      <c r="I21" s="40" t="s">
        <v>59</v>
      </c>
      <c r="K21" s="46" t="s">
        <v>14</v>
      </c>
      <c r="L21" s="43" t="s">
        <v>15</v>
      </c>
      <c r="M21" s="43"/>
      <c r="N21" s="43"/>
      <c r="O21" s="43"/>
      <c r="P21" s="43"/>
      <c r="Q21" s="43"/>
      <c r="R21" s="43"/>
      <c r="S21" s="43"/>
      <c r="T21" s="44"/>
      <c r="U21" s="69"/>
    </row>
    <row r="22" spans="2:21" s="13" customFormat="1" ht="16.5">
      <c r="B22" s="47"/>
      <c r="C22" s="43"/>
      <c r="D22" s="43"/>
      <c r="E22" s="43"/>
      <c r="F22" s="43"/>
      <c r="G22" s="43"/>
      <c r="H22" s="44"/>
      <c r="I22" s="101"/>
      <c r="K22" s="42" t="s">
        <v>7</v>
      </c>
      <c r="L22" s="43" t="s">
        <v>17</v>
      </c>
      <c r="M22" s="43"/>
      <c r="N22" s="43"/>
      <c r="O22" s="43"/>
      <c r="P22" s="43"/>
      <c r="Q22" s="43"/>
      <c r="R22" s="43"/>
      <c r="S22" s="43"/>
      <c r="T22" s="44"/>
      <c r="U22" s="102"/>
    </row>
    <row r="23" spans="2:21" s="13" customFormat="1" ht="16.5">
      <c r="B23" s="47"/>
      <c r="C23" s="43"/>
      <c r="D23" s="43"/>
      <c r="E23" s="43"/>
      <c r="F23" s="43"/>
      <c r="G23" s="43"/>
      <c r="H23" s="44"/>
      <c r="I23" s="101"/>
      <c r="K23" s="42" t="s">
        <v>8</v>
      </c>
      <c r="L23" s="43" t="s">
        <v>87</v>
      </c>
      <c r="M23" s="43"/>
      <c r="N23" s="43"/>
      <c r="O23" s="43"/>
      <c r="P23" s="43"/>
      <c r="Q23" s="43"/>
      <c r="R23" s="43"/>
      <c r="S23" s="43"/>
      <c r="T23" s="44"/>
      <c r="U23" s="102"/>
    </row>
    <row r="24" spans="2:21" s="13" customFormat="1" ht="16.5">
      <c r="B24" s="47"/>
      <c r="C24" s="43"/>
      <c r="D24" s="43"/>
      <c r="E24" s="43"/>
      <c r="F24" s="43"/>
      <c r="G24" s="43"/>
      <c r="H24" s="44"/>
      <c r="I24" s="101"/>
      <c r="K24" s="42" t="s">
        <v>9</v>
      </c>
      <c r="L24" s="43" t="s">
        <v>113</v>
      </c>
      <c r="M24" s="43"/>
      <c r="N24" s="43"/>
      <c r="O24" s="43"/>
      <c r="P24" s="43"/>
      <c r="Q24" s="43"/>
      <c r="R24" s="43"/>
      <c r="S24" s="43"/>
      <c r="T24" s="44"/>
      <c r="U24" s="102"/>
    </row>
    <row r="25" spans="2:21" s="13" customFormat="1" ht="16.5">
      <c r="B25" s="47"/>
      <c r="C25" s="43"/>
      <c r="D25" s="43"/>
      <c r="E25" s="43"/>
      <c r="F25" s="43"/>
      <c r="G25" s="43"/>
      <c r="H25" s="44"/>
      <c r="I25" s="101"/>
      <c r="K25" s="42" t="s">
        <v>10</v>
      </c>
      <c r="L25" s="43" t="s">
        <v>19</v>
      </c>
      <c r="M25" s="43"/>
      <c r="N25" s="43"/>
      <c r="O25" s="43"/>
      <c r="P25" s="43"/>
      <c r="Q25" s="43"/>
      <c r="R25" s="43"/>
      <c r="S25" s="43"/>
      <c r="T25" s="44"/>
      <c r="U25" s="102"/>
    </row>
    <row r="26" spans="1:21" s="13" customFormat="1" ht="16.5">
      <c r="A26" s="48"/>
      <c r="B26" s="49" t="s">
        <v>54</v>
      </c>
      <c r="C26" s="43"/>
      <c r="D26" s="43"/>
      <c r="E26" s="43"/>
      <c r="F26" s="43"/>
      <c r="G26" s="43"/>
      <c r="H26" s="44"/>
      <c r="I26" s="101">
        <f>SUM(I22:I25)</f>
        <v>0</v>
      </c>
      <c r="K26" s="42" t="s">
        <v>12</v>
      </c>
      <c r="L26" s="43" t="s">
        <v>20</v>
      </c>
      <c r="M26" s="43"/>
      <c r="N26" s="43"/>
      <c r="O26" s="43"/>
      <c r="P26" s="43"/>
      <c r="Q26" s="43"/>
      <c r="R26" s="43"/>
      <c r="S26" s="43"/>
      <c r="T26" s="44"/>
      <c r="U26" s="102"/>
    </row>
    <row r="27" spans="2:21" s="13" customFormat="1" ht="16.5">
      <c r="B27" s="13" t="s">
        <v>89</v>
      </c>
      <c r="K27" s="42" t="s">
        <v>16</v>
      </c>
      <c r="L27" s="43" t="s">
        <v>21</v>
      </c>
      <c r="M27" s="43"/>
      <c r="N27" s="43"/>
      <c r="O27" s="43"/>
      <c r="P27" s="43"/>
      <c r="Q27" s="43"/>
      <c r="R27" s="43"/>
      <c r="S27" s="43"/>
      <c r="T27" s="44"/>
      <c r="U27" s="103"/>
    </row>
    <row r="28" spans="11:21" s="13" customFormat="1" ht="16.5">
      <c r="K28" s="47"/>
      <c r="L28" s="43" t="s">
        <v>22</v>
      </c>
      <c r="M28" s="43"/>
      <c r="N28" s="43"/>
      <c r="O28" s="43"/>
      <c r="P28" s="43"/>
      <c r="Q28" s="43"/>
      <c r="R28" s="43"/>
      <c r="S28" s="43"/>
      <c r="T28" s="43"/>
      <c r="U28" s="103">
        <f>SUM(U22:U27)+U20</f>
        <v>0</v>
      </c>
    </row>
    <row r="29" spans="2:21" s="13" customFormat="1" ht="16.5">
      <c r="B29" s="15" t="s">
        <v>60</v>
      </c>
      <c r="K29" s="46" t="s">
        <v>23</v>
      </c>
      <c r="L29" s="43" t="s">
        <v>79</v>
      </c>
      <c r="M29" s="43"/>
      <c r="N29" s="43"/>
      <c r="O29" s="43"/>
      <c r="P29" s="43"/>
      <c r="Q29" s="43"/>
      <c r="R29" s="43"/>
      <c r="S29" s="43"/>
      <c r="T29" s="43"/>
      <c r="U29" s="102">
        <f>(+R20+U22+U23+U26+U27)*0.34+(+S20+T20)*0.085</f>
        <v>0</v>
      </c>
    </row>
    <row r="30" spans="2:21" s="13" customFormat="1" ht="16.5">
      <c r="B30" s="91" t="s">
        <v>58</v>
      </c>
      <c r="C30" s="92"/>
      <c r="D30" s="92"/>
      <c r="E30" s="92"/>
      <c r="F30" s="92"/>
      <c r="G30" s="92"/>
      <c r="H30" s="93"/>
      <c r="I30" s="50" t="s">
        <v>59</v>
      </c>
      <c r="K30" s="47" t="s">
        <v>86</v>
      </c>
      <c r="L30" s="43"/>
      <c r="M30" s="43"/>
      <c r="N30" s="43"/>
      <c r="O30" s="43"/>
      <c r="P30" s="43"/>
      <c r="Q30" s="43"/>
      <c r="R30" s="43"/>
      <c r="S30" s="43"/>
      <c r="T30" s="43"/>
      <c r="U30" s="109">
        <f>SUM(U28:U29)</f>
        <v>0</v>
      </c>
    </row>
    <row r="31" spans="2:21" s="13" customFormat="1" ht="16.5">
      <c r="B31" s="47"/>
      <c r="C31" s="43"/>
      <c r="D31" s="43"/>
      <c r="E31" s="43"/>
      <c r="F31" s="43"/>
      <c r="G31" s="43"/>
      <c r="H31" s="44"/>
      <c r="I31" s="101"/>
      <c r="K31" s="46" t="s">
        <v>24</v>
      </c>
      <c r="L31" s="43" t="s">
        <v>25</v>
      </c>
      <c r="M31" s="43"/>
      <c r="N31" s="43"/>
      <c r="O31" s="43"/>
      <c r="P31" s="43"/>
      <c r="Q31" s="43"/>
      <c r="R31" s="43"/>
      <c r="S31" s="43"/>
      <c r="T31" s="43"/>
      <c r="U31" s="110">
        <f>+I26</f>
        <v>0</v>
      </c>
    </row>
    <row r="32" spans="2:21" s="13" customFormat="1" ht="16.5">
      <c r="B32" s="47"/>
      <c r="C32" s="43"/>
      <c r="D32" s="43"/>
      <c r="E32" s="43"/>
      <c r="F32" s="43"/>
      <c r="G32" s="43"/>
      <c r="H32" s="44"/>
      <c r="I32" s="101"/>
      <c r="K32" s="47" t="s">
        <v>28</v>
      </c>
      <c r="L32" s="43" t="s">
        <v>29</v>
      </c>
      <c r="M32" s="43"/>
      <c r="N32" s="43"/>
      <c r="O32" s="43"/>
      <c r="P32" s="43"/>
      <c r="Q32" s="43"/>
      <c r="R32" s="43"/>
      <c r="S32" s="43"/>
      <c r="T32" s="43"/>
      <c r="U32" s="102"/>
    </row>
    <row r="33" spans="2:21" s="13" customFormat="1" ht="16.5">
      <c r="B33" s="47"/>
      <c r="C33" s="43"/>
      <c r="D33" s="43"/>
      <c r="E33" s="43"/>
      <c r="F33" s="43"/>
      <c r="G33" s="43"/>
      <c r="H33" s="44"/>
      <c r="I33" s="101"/>
      <c r="K33" s="47" t="s">
        <v>30</v>
      </c>
      <c r="L33" s="43" t="s">
        <v>31</v>
      </c>
      <c r="M33" s="43"/>
      <c r="N33" s="43"/>
      <c r="O33" s="43"/>
      <c r="P33" s="43"/>
      <c r="Q33" s="43"/>
      <c r="R33" s="43"/>
      <c r="S33" s="43"/>
      <c r="T33" s="43"/>
      <c r="U33" s="68"/>
    </row>
    <row r="34" spans="2:21" s="13" customFormat="1" ht="16.5">
      <c r="B34" s="47"/>
      <c r="C34" s="43"/>
      <c r="D34" s="43"/>
      <c r="E34" s="43"/>
      <c r="F34" s="43"/>
      <c r="G34" s="43"/>
      <c r="H34" s="44"/>
      <c r="I34" s="101"/>
      <c r="K34" s="42" t="s">
        <v>7</v>
      </c>
      <c r="L34" s="43" t="s">
        <v>93</v>
      </c>
      <c r="M34" s="43"/>
      <c r="N34" s="43"/>
      <c r="O34" s="43"/>
      <c r="P34" s="43"/>
      <c r="Q34" s="43"/>
      <c r="R34" s="43"/>
      <c r="S34" s="43"/>
      <c r="T34" s="43"/>
      <c r="U34" s="102"/>
    </row>
    <row r="35" spans="2:21" s="13" customFormat="1" ht="16.5">
      <c r="B35" s="47"/>
      <c r="C35" s="43"/>
      <c r="D35" s="43"/>
      <c r="E35" s="43"/>
      <c r="F35" s="43"/>
      <c r="G35" s="43"/>
      <c r="H35" s="44"/>
      <c r="I35" s="101"/>
      <c r="K35" s="42" t="s">
        <v>8</v>
      </c>
      <c r="L35" s="43" t="s">
        <v>32</v>
      </c>
      <c r="M35" s="43"/>
      <c r="N35" s="43"/>
      <c r="O35" s="43"/>
      <c r="P35" s="43"/>
      <c r="Q35" s="43"/>
      <c r="R35" s="43"/>
      <c r="S35" s="43"/>
      <c r="T35" s="43"/>
      <c r="U35" s="102"/>
    </row>
    <row r="36" spans="2:21" s="13" customFormat="1" ht="16.5">
      <c r="B36" s="47"/>
      <c r="C36" s="43"/>
      <c r="D36" s="43"/>
      <c r="E36" s="43"/>
      <c r="F36" s="43"/>
      <c r="G36" s="43"/>
      <c r="H36" s="44"/>
      <c r="I36" s="101"/>
      <c r="K36" s="42" t="s">
        <v>9</v>
      </c>
      <c r="L36" s="43" t="s">
        <v>33</v>
      </c>
      <c r="M36" s="43"/>
      <c r="N36" s="43"/>
      <c r="O36" s="43"/>
      <c r="P36" s="43"/>
      <c r="Q36" s="43"/>
      <c r="R36" s="43"/>
      <c r="S36" s="43"/>
      <c r="T36" s="43"/>
      <c r="U36" s="102"/>
    </row>
    <row r="37" spans="2:21" s="13" customFormat="1" ht="16.5">
      <c r="B37" s="49" t="s">
        <v>54</v>
      </c>
      <c r="C37" s="43"/>
      <c r="D37" s="43"/>
      <c r="E37" s="43"/>
      <c r="F37" s="43"/>
      <c r="G37" s="43"/>
      <c r="H37" s="44"/>
      <c r="I37" s="101">
        <f>SUM(I31:I36)</f>
        <v>0</v>
      </c>
      <c r="K37" s="42" t="s">
        <v>10</v>
      </c>
      <c r="L37" s="43" t="s">
        <v>34</v>
      </c>
      <c r="M37" s="43"/>
      <c r="N37" s="43"/>
      <c r="O37" s="43"/>
      <c r="P37" s="43"/>
      <c r="Q37" s="43"/>
      <c r="R37" s="43"/>
      <c r="S37" s="43"/>
      <c r="T37" s="43"/>
      <c r="U37" s="102"/>
    </row>
    <row r="38" spans="11:21" s="13" customFormat="1" ht="17.25" thickBot="1">
      <c r="K38" s="42" t="s">
        <v>12</v>
      </c>
      <c r="L38" s="43" t="s">
        <v>35</v>
      </c>
      <c r="M38" s="43"/>
      <c r="N38" s="43"/>
      <c r="O38" s="43"/>
      <c r="P38" s="5"/>
      <c r="Q38" s="43"/>
      <c r="R38" s="5"/>
      <c r="S38" s="43"/>
      <c r="T38" s="43"/>
      <c r="U38" s="102"/>
    </row>
    <row r="39" spans="11:21" s="13" customFormat="1" ht="17.25" thickBot="1">
      <c r="K39" s="42" t="s">
        <v>16</v>
      </c>
      <c r="L39" s="43" t="s">
        <v>90</v>
      </c>
      <c r="M39" s="43"/>
      <c r="N39" s="43"/>
      <c r="O39" s="43" t="s">
        <v>91</v>
      </c>
      <c r="P39" s="77"/>
      <c r="Q39" s="43" t="s">
        <v>102</v>
      </c>
      <c r="R39" s="119"/>
      <c r="S39" s="43"/>
      <c r="T39" s="43"/>
      <c r="U39" s="102">
        <f>+R39*P39</f>
        <v>0</v>
      </c>
    </row>
    <row r="40" spans="2:21" s="13" customFormat="1" ht="16.5">
      <c r="B40" s="15" t="s">
        <v>114</v>
      </c>
      <c r="K40" s="42" t="s">
        <v>37</v>
      </c>
      <c r="L40" s="43" t="s">
        <v>38</v>
      </c>
      <c r="M40" s="43"/>
      <c r="N40" s="43"/>
      <c r="O40" s="43"/>
      <c r="P40" s="9"/>
      <c r="Q40" s="43"/>
      <c r="R40" s="9"/>
      <c r="S40" s="43"/>
      <c r="T40" s="43"/>
      <c r="U40" s="103">
        <f>+I37</f>
        <v>0</v>
      </c>
    </row>
    <row r="41" spans="2:21" s="13" customFormat="1" ht="16.5">
      <c r="B41" s="130" t="s">
        <v>119</v>
      </c>
      <c r="C41" s="131"/>
      <c r="D41" s="131"/>
      <c r="E41" s="131"/>
      <c r="F41" s="131"/>
      <c r="G41" s="131"/>
      <c r="H41" s="132"/>
      <c r="I41" s="95"/>
      <c r="K41" s="47"/>
      <c r="L41" s="43" t="s">
        <v>39</v>
      </c>
      <c r="M41" s="43"/>
      <c r="N41" s="43"/>
      <c r="O41" s="43"/>
      <c r="P41" s="43"/>
      <c r="Q41" s="43"/>
      <c r="R41" s="43"/>
      <c r="S41" s="43"/>
      <c r="T41" s="43"/>
      <c r="U41" s="102">
        <f>SUM(U34:U40)</f>
        <v>0</v>
      </c>
    </row>
    <row r="42" spans="2:21" s="13" customFormat="1" ht="16.5">
      <c r="B42" s="47" t="s">
        <v>118</v>
      </c>
      <c r="C42" s="43"/>
      <c r="D42" s="43"/>
      <c r="E42" s="99">
        <v>0.472</v>
      </c>
      <c r="F42" s="133">
        <f>U28</f>
        <v>0</v>
      </c>
      <c r="G42" s="134"/>
      <c r="H42" s="100">
        <f>E42*F42</f>
        <v>0</v>
      </c>
      <c r="I42" s="36"/>
      <c r="K42" s="47" t="s">
        <v>40</v>
      </c>
      <c r="L42" s="5" t="s">
        <v>41</v>
      </c>
      <c r="M42" s="5"/>
      <c r="N42" s="5"/>
      <c r="O42" s="5"/>
      <c r="P42" s="5"/>
      <c r="Q42" s="5"/>
      <c r="R42" s="43"/>
      <c r="S42" s="43"/>
      <c r="T42" s="43"/>
      <c r="U42" s="110">
        <f>+U30+U31+U32+U41</f>
        <v>0</v>
      </c>
    </row>
    <row r="43" spans="2:21" s="13" customFormat="1" ht="16.5">
      <c r="B43" s="47" t="s">
        <v>115</v>
      </c>
      <c r="C43" s="43"/>
      <c r="D43" s="43"/>
      <c r="E43" s="99">
        <v>0.08</v>
      </c>
      <c r="F43" s="133">
        <f>U42-U39-I26</f>
        <v>0</v>
      </c>
      <c r="G43" s="134"/>
      <c r="H43" s="100">
        <f>E43*F43</f>
        <v>0</v>
      </c>
      <c r="I43" s="36"/>
      <c r="K43" s="47" t="s">
        <v>42</v>
      </c>
      <c r="L43" s="43" t="s">
        <v>117</v>
      </c>
      <c r="M43" s="43"/>
      <c r="N43" s="97"/>
      <c r="O43" s="43"/>
      <c r="P43" s="98"/>
      <c r="Q43" s="43"/>
      <c r="R43" s="43"/>
      <c r="S43" s="43"/>
      <c r="T43" s="43"/>
      <c r="U43" s="102">
        <f>IF(I46=1,H42,IF(I46=2,H43,IF(I46=3,H44,0)))</f>
        <v>0</v>
      </c>
    </row>
    <row r="44" spans="2:21" s="13" customFormat="1" ht="16.5">
      <c r="B44" s="47" t="s">
        <v>120</v>
      </c>
      <c r="C44" s="43"/>
      <c r="D44" s="43"/>
      <c r="E44" s="99">
        <v>0.1</v>
      </c>
      <c r="F44" s="133">
        <f>U42</f>
        <v>0</v>
      </c>
      <c r="G44" s="134"/>
      <c r="H44" s="100">
        <f>E44*F44</f>
        <v>0</v>
      </c>
      <c r="I44" s="36"/>
      <c r="K44" s="47" t="s">
        <v>43</v>
      </c>
      <c r="L44" s="9" t="s">
        <v>44</v>
      </c>
      <c r="M44" s="9"/>
      <c r="N44" s="9"/>
      <c r="O44" s="9"/>
      <c r="P44" s="9"/>
      <c r="Q44" s="9"/>
      <c r="R44" s="43"/>
      <c r="S44" s="43"/>
      <c r="T44" s="43"/>
      <c r="U44" s="102">
        <f>+U42+U43</f>
        <v>0</v>
      </c>
    </row>
    <row r="45" spans="2:21" s="13" customFormat="1" ht="16.5">
      <c r="B45" s="47" t="s">
        <v>116</v>
      </c>
      <c r="C45" s="43"/>
      <c r="D45" s="43"/>
      <c r="E45" s="35"/>
      <c r="F45" s="135"/>
      <c r="G45" s="134"/>
      <c r="H45" s="100"/>
      <c r="I45" s="36"/>
      <c r="K45" s="47" t="s">
        <v>72</v>
      </c>
      <c r="L45" s="43" t="s">
        <v>74</v>
      </c>
      <c r="M45" s="43"/>
      <c r="N45" s="43"/>
      <c r="O45" s="43"/>
      <c r="P45" s="43"/>
      <c r="Q45" s="43"/>
      <c r="R45" s="43"/>
      <c r="S45" s="43"/>
      <c r="T45" s="43"/>
      <c r="U45" s="111">
        <f>+U44</f>
        <v>0</v>
      </c>
    </row>
    <row r="46" spans="2:21" s="13" customFormat="1" ht="16.5">
      <c r="B46" s="96"/>
      <c r="C46" s="48"/>
      <c r="D46" s="48"/>
      <c r="E46" s="48"/>
      <c r="F46" s="48"/>
      <c r="G46" s="48"/>
      <c r="H46" s="48"/>
      <c r="I46" s="61">
        <v>1</v>
      </c>
      <c r="K46" s="47" t="s">
        <v>73</v>
      </c>
      <c r="L46" s="43" t="s">
        <v>46</v>
      </c>
      <c r="M46" s="43"/>
      <c r="N46" s="43"/>
      <c r="O46" s="43"/>
      <c r="P46" s="43"/>
      <c r="Q46" s="43"/>
      <c r="R46" s="43"/>
      <c r="S46" s="43"/>
      <c r="T46" s="43"/>
      <c r="U46" s="102">
        <f>+E60</f>
        <v>0</v>
      </c>
    </row>
    <row r="47" spans="11:21" s="13" customFormat="1" ht="16.5" thickBot="1">
      <c r="K47" s="47" t="s">
        <v>45</v>
      </c>
      <c r="L47" s="43" t="s">
        <v>48</v>
      </c>
      <c r="M47" s="43"/>
      <c r="N47" s="43"/>
      <c r="O47" s="43"/>
      <c r="P47" s="43"/>
      <c r="Q47" s="43"/>
      <c r="R47" s="43"/>
      <c r="S47" s="43"/>
      <c r="T47" s="43"/>
      <c r="U47" s="112"/>
    </row>
    <row r="48" spans="11:21" s="13" customFormat="1" ht="17.25" thickBot="1">
      <c r="K48" s="51" t="s">
        <v>47</v>
      </c>
      <c r="L48" s="52" t="s">
        <v>75</v>
      </c>
      <c r="M48" s="52"/>
      <c r="N48" s="52"/>
      <c r="O48" s="52"/>
      <c r="P48" s="52"/>
      <c r="Q48" s="52"/>
      <c r="R48" s="52"/>
      <c r="S48" s="52"/>
      <c r="T48" s="52"/>
      <c r="U48" s="113">
        <f>+U45+U46+U47</f>
        <v>0</v>
      </c>
    </row>
    <row r="49" s="13" customFormat="1" ht="16.5">
      <c r="B49" s="15" t="s">
        <v>132</v>
      </c>
    </row>
    <row r="50" spans="2:21" s="13" customFormat="1" ht="16.5">
      <c r="B50" s="138" t="s">
        <v>61</v>
      </c>
      <c r="C50" s="139"/>
      <c r="D50" s="140"/>
      <c r="E50" s="40" t="s">
        <v>59</v>
      </c>
      <c r="F50" s="124" t="s">
        <v>62</v>
      </c>
      <c r="G50" s="125"/>
      <c r="H50" s="125"/>
      <c r="I50" s="126"/>
      <c r="K50" s="48"/>
      <c r="L50" s="136" t="s">
        <v>103</v>
      </c>
      <c r="M50" s="137"/>
      <c r="N50" s="137"/>
      <c r="O50" s="137"/>
      <c r="P50" s="137"/>
      <c r="Q50" s="137"/>
      <c r="R50" s="137"/>
      <c r="S50" s="137"/>
      <c r="T50" s="137"/>
      <c r="U50" s="137"/>
    </row>
    <row r="51" spans="2:21" s="13" customFormat="1" ht="16.5">
      <c r="B51" s="83"/>
      <c r="C51" s="84"/>
      <c r="D51" s="85"/>
      <c r="E51" s="86"/>
      <c r="F51" s="81" t="s">
        <v>94</v>
      </c>
      <c r="G51" s="81" t="s">
        <v>95</v>
      </c>
      <c r="H51" s="81" t="s">
        <v>96</v>
      </c>
      <c r="I51" s="82" t="s">
        <v>97</v>
      </c>
      <c r="K51" s="48"/>
      <c r="L51" s="137"/>
      <c r="M51" s="137"/>
      <c r="N51" s="137"/>
      <c r="O51" s="137"/>
      <c r="P51" s="137"/>
      <c r="Q51" s="137"/>
      <c r="R51" s="137"/>
      <c r="S51" s="137"/>
      <c r="T51" s="137"/>
      <c r="U51" s="137"/>
    </row>
    <row r="52" spans="2:21" s="13" customFormat="1" ht="16.5">
      <c r="B52" s="47"/>
      <c r="C52" s="43"/>
      <c r="D52" s="44"/>
      <c r="E52" s="101"/>
      <c r="F52" s="79"/>
      <c r="G52" s="79"/>
      <c r="H52" s="79"/>
      <c r="I52" s="80"/>
      <c r="U52" s="54"/>
    </row>
    <row r="53" spans="2:11" s="13" customFormat="1" ht="16.5">
      <c r="B53" s="47"/>
      <c r="C53" s="43"/>
      <c r="D53" s="44"/>
      <c r="E53" s="101"/>
      <c r="F53" s="79"/>
      <c r="G53" s="79"/>
      <c r="H53" s="79"/>
      <c r="I53" s="80"/>
      <c r="K53" s="55"/>
    </row>
    <row r="54" spans="2:9" s="13" customFormat="1" ht="16.5">
      <c r="B54" s="47"/>
      <c r="C54" s="43"/>
      <c r="D54" s="44"/>
      <c r="E54" s="101"/>
      <c r="F54" s="79"/>
      <c r="G54" s="79"/>
      <c r="H54" s="79"/>
      <c r="I54" s="80"/>
    </row>
    <row r="55" spans="2:9" s="13" customFormat="1" ht="16.5">
      <c r="B55" s="47"/>
      <c r="C55" s="43"/>
      <c r="D55" s="44"/>
      <c r="E55" s="101"/>
      <c r="F55" s="79"/>
      <c r="G55" s="79"/>
      <c r="H55" s="79"/>
      <c r="I55" s="80"/>
    </row>
    <row r="56" spans="2:9" s="13" customFormat="1" ht="16.5">
      <c r="B56" s="47"/>
      <c r="C56" s="43"/>
      <c r="D56" s="44"/>
      <c r="E56" s="101"/>
      <c r="F56" s="79"/>
      <c r="G56" s="79"/>
      <c r="H56" s="79"/>
      <c r="I56" s="80"/>
    </row>
    <row r="57" spans="2:9" s="13" customFormat="1" ht="16.5">
      <c r="B57" s="47"/>
      <c r="C57" s="43"/>
      <c r="D57" s="44"/>
      <c r="E57" s="101"/>
      <c r="F57" s="79"/>
      <c r="G57" s="79"/>
      <c r="H57" s="79"/>
      <c r="I57" s="80"/>
    </row>
    <row r="58" spans="2:9" s="13" customFormat="1" ht="16.5">
      <c r="B58" s="47"/>
      <c r="C58" s="43"/>
      <c r="D58" s="44"/>
      <c r="E58" s="101"/>
      <c r="F58" s="79"/>
      <c r="G58" s="79"/>
      <c r="H58" s="79"/>
      <c r="I58" s="80"/>
    </row>
    <row r="59" spans="2:14" s="13" customFormat="1" ht="16.5">
      <c r="B59" s="47"/>
      <c r="C59" s="43"/>
      <c r="D59" s="44"/>
      <c r="E59" s="101"/>
      <c r="F59" s="79"/>
      <c r="G59" s="79"/>
      <c r="H59" s="79"/>
      <c r="I59" s="80"/>
      <c r="K59" s="55"/>
      <c r="N59" s="13" t="s">
        <v>99</v>
      </c>
    </row>
    <row r="60" spans="2:9" s="13" customFormat="1" ht="16.5">
      <c r="B60" s="49" t="s">
        <v>54</v>
      </c>
      <c r="C60" s="43"/>
      <c r="D60" s="44"/>
      <c r="E60" s="101">
        <f>SUM(E51:E58)</f>
        <v>0</v>
      </c>
      <c r="F60" s="87"/>
      <c r="G60" s="87"/>
      <c r="H60" s="87"/>
      <c r="I60" s="88"/>
    </row>
    <row r="61" s="13" customFormat="1" ht="16.5"/>
    <row r="62" s="13" customFormat="1" ht="16.5">
      <c r="K62" s="55"/>
    </row>
    <row r="63" s="13" customFormat="1" ht="16.5"/>
    <row r="64" s="13" customFormat="1" ht="16.5"/>
    <row r="65" spans="8:21" s="13" customFormat="1" ht="16.5">
      <c r="H65" s="78"/>
      <c r="I65" s="78"/>
      <c r="K65" s="55"/>
      <c r="U65" s="12">
        <f>+J65</f>
        <v>0</v>
      </c>
    </row>
    <row r="66" s="13" customFormat="1" ht="16.5"/>
    <row r="67" s="13" customFormat="1" ht="16.5"/>
    <row r="68" s="13" customFormat="1" ht="16.5"/>
    <row r="69" s="13" customFormat="1" ht="16.5"/>
    <row r="70" s="13" customFormat="1" ht="16.5"/>
    <row r="71" s="13" customFormat="1" ht="16.5"/>
    <row r="72" s="13" customFormat="1" ht="16.5"/>
    <row r="73" s="13" customFormat="1" ht="16.5"/>
    <row r="74" s="13" customFormat="1" ht="16.5"/>
    <row r="75" s="13" customFormat="1" ht="16.5"/>
    <row r="76" spans="11:21" ht="15"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1:21" ht="15"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1:21" ht="15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2:21" ht="12.75"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2:21" ht="12.75"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2:21" ht="12.75"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2:21" ht="12.75"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2:21" ht="12.75"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2:21" ht="12.75"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2:21" ht="12.75"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1:21" ht="15"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</row>
    <row r="87" spans="11:21" ht="15"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</row>
    <row r="88" spans="12:21" ht="12.75"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2:21" ht="12.75"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2:21" ht="12.75"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2:21" ht="12.75"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2:21" ht="12.75"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2:21" ht="12.75"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2:21" ht="12.75"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2:21" ht="12.75"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2:21" ht="12.75"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2:21" ht="12.75"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2:21" ht="12.75"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2:21" ht="12.75"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2:21" ht="12.75"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2:21" ht="12.75"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2:21" ht="12.75"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2:21" ht="12.75"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2:21" ht="12.75"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2:21" ht="12.75"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2:21" ht="12.75"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2:21" ht="12.75"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2:21" ht="12.75"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2:21" ht="12.75"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2:21" ht="12.75"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2:21" ht="12.75"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2:21" ht="12.75"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2:21" ht="12.75"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2:21" ht="12.75"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2:21" ht="12.75"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2:21" ht="12.75"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2:21" ht="12.75"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2:21" ht="12.75"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2:21" ht="12.75"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2:21" ht="12.75"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2:21" ht="12.75"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2:21" ht="12.75"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2:21" ht="12.75"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2:21" ht="12.75"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2:21" ht="12.75"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2:21" ht="12.75"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2:21" ht="12.75"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2:21" ht="12.75"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2:21" ht="12.75"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2:21" ht="12.75"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2:21" ht="12.75"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2:21" ht="12.75"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2:21" ht="12.75"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2:21" ht="12.75"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2:21" ht="12.75"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2:21" ht="12.75"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2:21" ht="12.75"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2:21" ht="12.75"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2:21" ht="12.75"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2:21" ht="12.75"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2:21" ht="12.75"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2:21" ht="12.75"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2:21" ht="12.75"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2:21" ht="12.75"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2:21" ht="12.75"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2:21" ht="12.75"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2:21" ht="12.75"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2:21" ht="12.75"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2:21" ht="12.75"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2:21" ht="12.75"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2:21" ht="12.75"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2:21" ht="12.75"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2:21" ht="12.75"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2:21" ht="12.75"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2:21" ht="12.75"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2:21" ht="12.75"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2:21" ht="12.75"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2:21" ht="12.75"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2:21" ht="12.75"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2:21" ht="12.75"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2:21" ht="12.75"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2:21" ht="12.75"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2:21" ht="12.75"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2:21" ht="12.75"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2:21" ht="12.75"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2:21" ht="12.75"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2:21" ht="12.75"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2:21" ht="12.75"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2:21" ht="12.75"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2:21" ht="12.75"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2:21" ht="12.75"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2:21" ht="12.75"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2:21" ht="12.75"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2:21" ht="12.75"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2:21" ht="12.75"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2:21" ht="12.75"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2:21" ht="12.75"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2:21" ht="12.75"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2:21" ht="12.75"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2:21" ht="12.75"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2:21" ht="12.75"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2:21" ht="12.75"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2:21" ht="12.75"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2:21" ht="12.75"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2:21" ht="12.75"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2:21" ht="12.75"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2:21" ht="12.75"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2:21" ht="12.75"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2:21" ht="12.75"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2:21" ht="12.75"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2:21" ht="12.75"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2:21" ht="12.75"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2:21" ht="12.75"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2:21" ht="12.75"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2:21" ht="12.75"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2:21" ht="12.75"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2:21" ht="12.75"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2:21" ht="12.75"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2:21" ht="12.75"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2:21" ht="12.75"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2:21" ht="12.75"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2:21" ht="12.75"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2:21" ht="12.75"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2:21" ht="12.75"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2:21" ht="12.75"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2:21" ht="12.75"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2:21" ht="12.75"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2:21" ht="12.75"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2:21" ht="12.75"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2:21" ht="12.75"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2:21" ht="12.75"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2:21" ht="12.75"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2:21" ht="12.75"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2:21" ht="12.75"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2:21" ht="12.75"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2:21" ht="12.75"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2:21" ht="12.75"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2:21" ht="12.75"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2:21" ht="12.75"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2:21" ht="12.75"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2:21" ht="12.75"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2:21" ht="12.75"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2:21" ht="12.75"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2:21" ht="12.75"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2:21" ht="12.75"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2:21" ht="12.75"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2:21" ht="12.75"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2:21" ht="12.75"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2:21" ht="12.75"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2:21" ht="12.75"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2:21" ht="12.75"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2:21" ht="12.75"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2:21" ht="12.75"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2:21" ht="12.75"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2:21" ht="12.75"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2:21" ht="12.75"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2:21" ht="12.75"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2:21" ht="12.75"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2:21" ht="12.75"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2:21" ht="12.75"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2:21" ht="12.75"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2:21" ht="12.75"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2:21" ht="12.75"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2:21" ht="12.75"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2:21" ht="12.75"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2:21" ht="12.75"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2:21" ht="12.75"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2:21" ht="12.75"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2:21" ht="12.75"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2:21" ht="12.75"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2:21" ht="12.75"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2:21" ht="12.75"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2:21" ht="12.75"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2:21" ht="12.75"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2:21" ht="12.75"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2:21" ht="12.75"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2:21" ht="12.75"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2:21" ht="12.75"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2:21" ht="12.75"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2:21" ht="12.75"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2:21" ht="12.75"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2:21" ht="12.75"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2:21" ht="12.75"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2:21" ht="12.75"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2:21" ht="12.75"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2:21" ht="12.75"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2:21" ht="12.75"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2:21" ht="12.75"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2:21" ht="12.75"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2:21" ht="12.75"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2:21" ht="12.75"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2:21" ht="12.75"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2:21" ht="12.75"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2:21" ht="12.75"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2:21" ht="12.75"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2:21" ht="12.75"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2:21" ht="12.75"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2:21" ht="12.75"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2:21" ht="12.75"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2:21" ht="12.75"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2:21" ht="12.75"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2:21" ht="12.75"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2:21" ht="12.75"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2:21" ht="12.75"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2:21" ht="12.75"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2:21" ht="12.75"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2:21" ht="12.75"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2:21" ht="12.75"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2:21" ht="12.75"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2:21" ht="12.75"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2:21" ht="12.75"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2:21" ht="12.75"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2:21" ht="12.75"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2:21" ht="12.75"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2:21" ht="12.75"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2:21" ht="12.75"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2:21" ht="12.75"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2:21" ht="12.75"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2:21" ht="12.75"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2:21" ht="12.75"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2:21" ht="12.75"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2:21" ht="12.75"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2:21" ht="12.75"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2:21" ht="12.75"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2:21" ht="12.75"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2:21" ht="12.75"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2:21" ht="12.75"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2:21" ht="12.75"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2:21" ht="12.75"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2:21" ht="12.75"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2:21" ht="12.75"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2:21" ht="12.75"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2:21" ht="12.75"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2:21" ht="12.75"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2:21" ht="12.75"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2:21" ht="12.75"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2:21" ht="12.75"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2:21" ht="12.75"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2:21" ht="12.75"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2:21" ht="12.75"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2:21" ht="12.75"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2:21" ht="12.75"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2:21" ht="12.75"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2:21" ht="12.75"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2:21" ht="12.75"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2:21" ht="12.75"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2:21" ht="12.75"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2:21" ht="12.75"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2:21" ht="12.75"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2:21" ht="12.75"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2:21" ht="12.75"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2:21" ht="12.75"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2:21" ht="12.75"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2:21" ht="12.75"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2:21" ht="12.75"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2:21" ht="12.75"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2:21" ht="12.75"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2:21" ht="12.75"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2:21" ht="12.75"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2:21" ht="12.75"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2:21" ht="12.75"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2:21" ht="12.75"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2:21" ht="12.75"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2:21" ht="12.75"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2:21" ht="12.75"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2:21" ht="12.75"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2:21" ht="12.75"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2:21" ht="12.75"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2:21" ht="12.75"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2:21" ht="12.75"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2:21" ht="12.75"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2:21" ht="12.75"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2:21" ht="12.75"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2:21" ht="12.75"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2:21" ht="12.75"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2:21" ht="12.75"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2:21" ht="12.75"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2:21" ht="12.75"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2:21" ht="12.75"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2:21" ht="12.75"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2:21" ht="12.75"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2:21" ht="12.75"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2:21" ht="12.75"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2:21" ht="12.75"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2:21" ht="12.75"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2:21" ht="12.75"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2:21" ht="12.75"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2:21" ht="12.75"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2:21" ht="12.75"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2:21" ht="12.75"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2:21" ht="12.75"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2:21" ht="12.75"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2:21" ht="12.75"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2:21" ht="12.75"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2:21" ht="12.75"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2:21" ht="12.75"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2:21" ht="12.75"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2:21" ht="12.75"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2:21" ht="12.75"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2:21" ht="12.75"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2:21" ht="12.75"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2:21" ht="12.75"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2:21" ht="12.75"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2:21" ht="12.75"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2:21" ht="12.75"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2:21" ht="12.75"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2:21" ht="12.75"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2:21" ht="12.75"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2:21" ht="12.75"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2:21" ht="12.75"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2:21" ht="12.75"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2:21" ht="12.75"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2:21" ht="12.75"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2:21" ht="12.75"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2:21" ht="12.75"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2:21" ht="12.75"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2:21" ht="12.75"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2:21" ht="12.75"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2:21" ht="12.75"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2:21" ht="12.75"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2:21" ht="12.75"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2:21" ht="12.75"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2:21" ht="12.75"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2:21" ht="12.75"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2:21" ht="12.75"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2:21" ht="12.75"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2:21" ht="12.75"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2:21" ht="12.75"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2:21" ht="12.75"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2:21" ht="12.75"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2:21" ht="12.75"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2:21" ht="12.75"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2:21" ht="12.75"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2:21" ht="12.75"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2:21" ht="12.75"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2:21" ht="12.75"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2:21" ht="12.75"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2:21" ht="12.75"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2:21" ht="12.75"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2:21" ht="12.75"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2:21" ht="12.75"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2:21" ht="12.75"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2:21" ht="12.75"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2:21" ht="12.75"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2:21" ht="12.75"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2:21" ht="12.75"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2:21" ht="12.75"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2:21" ht="12.75"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2:21" ht="12.75"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2:21" ht="12.75"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2:21" ht="12.75"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2:21" ht="12.75"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2:21" ht="12.75"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2:21" ht="12.75"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2:21" ht="12.75"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2:21" ht="12.75"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2:21" ht="12.75"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2:21" ht="12.75"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2:21" ht="12.75"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2:21" ht="12.75"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2:21" ht="12.75"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2:21" ht="12.75"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2:21" ht="12.75"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2:21" ht="12.75"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2:21" ht="12.75"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2:21" ht="12.75"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2:21" ht="12.75"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2:21" ht="12.75"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2:21" ht="12.75"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2:21" ht="12.75"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2:21" ht="12.75"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2:21" ht="12.75"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2:21" ht="12.75"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2:21" ht="12.75"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2:21" ht="12.75"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2:21" ht="12.75"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2:21" ht="12.75"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2:21" ht="12.75"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2:21" ht="12.75"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2:21" ht="12.75"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2:21" ht="12.75"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2:21" ht="12.75"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2:21" ht="12.75"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2:21" ht="12.75"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2:21" ht="12.75"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2:21" ht="12.75"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2:21" ht="12.75"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2:21" ht="12.75"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2:21" ht="12.75"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2:21" ht="12.75"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2:21" ht="12.75"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2:21" ht="12.75"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2:21" ht="12.75"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2:21" ht="12.75"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2:21" ht="12.75"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2:21" ht="12.75"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2:21" ht="12.75"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2:21" ht="12.75"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2:21" ht="12.75"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2:21" ht="12.75"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2:21" ht="12.75"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2:21" ht="12.75"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2:21" ht="12.75"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2:21" ht="12.75"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2:21" ht="12.75"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2:21" ht="12.75"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2:21" ht="12.75"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2:21" ht="12.75"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2:21" ht="12.75"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2:21" ht="12.75"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2:21" ht="12.75"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2:21" ht="12.75"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2:21" ht="12.75"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2:21" ht="12.75"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2:21" ht="12.75"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2:21" ht="12.75"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2:21" ht="12.75"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2:21" ht="12.75"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2:21" ht="12.75"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2:21" ht="12.75"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2:21" ht="12.75"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2:21" ht="12.75"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2:21" ht="12.75"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2:21" ht="12.75"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2:21" ht="12.75"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2:21" ht="12.75"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2:21" ht="12.75"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2:21" ht="12.75"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2:21" ht="12.75"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2:21" ht="12.75"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2:21" ht="12.75"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2:21" ht="12.75"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2:21" ht="12.75"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2:21" ht="12.75"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2:21" ht="12.75"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2:21" ht="12.75"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2:21" ht="12.75"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2:21" ht="12.75"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2:21" ht="12.75"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2:21" ht="12.75"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2:21" ht="12.75"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2:21" ht="12.75"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2:21" ht="12.75"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2:21" ht="12.75"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2:21" ht="12.75"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2:21" ht="12.75"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2:21" ht="12.75"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2:21" ht="12.75"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2:21" ht="12.75"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2:21" ht="12.75"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2:21" ht="12.75"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2:21" ht="12.75"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2:21" ht="12.75"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2:21" ht="12.75"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2:21" ht="12.75"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2:21" ht="12.75"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2:21" ht="12.75"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2:21" ht="12.75"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2:21" ht="12.75"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2:21" ht="12.75"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2:21" ht="12.75"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2:21" ht="12.75"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2:21" ht="12.75"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2:21" ht="12.75"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2:21" ht="12.75"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2:21" ht="12.75"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2:21" ht="12.75"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2:21" ht="12.75"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2:21" ht="12.75"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2:21" ht="12.75"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2:21" ht="12.75"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2:21" ht="12.75"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2:21" ht="12.75"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2:21" ht="12.75"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2:21" ht="12.75"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2:21" ht="12.75"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2:21" ht="12.75"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2:21" ht="12.75"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2:21" ht="12.75"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2:21" ht="12.75"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2:21" ht="12.75"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2:21" ht="12.75"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2:21" ht="12.75"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2:21" ht="12.75"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2:21" ht="12.75"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2:21" ht="12.75"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2:21" ht="12.75"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2:21" ht="12.75"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2:21" ht="12.75"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2:21" ht="12.75"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2:21" ht="12.75"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2:21" ht="12.75"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2:21" ht="12.75"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2:21" ht="12.75"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2:21" ht="12.75"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2:21" ht="12.75"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2:21" ht="12.75"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2:21" ht="12.75"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2:21" ht="12.75"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2:21" ht="12.75"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2:21" ht="12.75"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2:21" ht="12.75"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2:21" ht="12.75"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2:21" ht="12.75"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2:21" ht="12.75"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2:21" ht="12.75"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2:21" ht="12.75"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2:21" ht="12.75"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2:21" ht="12.75"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2:21" ht="12.75"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2:21" ht="12.75"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2:21" ht="12.75"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2:21" ht="12.75"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2:21" ht="12.75"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2:21" ht="12.75"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2:21" ht="12.75"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2:21" ht="12.75"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2:21" ht="12.75"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2:21" ht="12.75"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2:21" ht="12.75"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2:21" ht="12.75"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2:21" ht="12.75"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2:21" ht="12.75"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2:21" ht="12.75"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2:21" ht="12.75"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2:21" ht="12.75"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2:21" ht="12.75"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2:21" ht="12.75"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2:21" ht="12.75"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2:21" ht="12.75"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2:21" ht="12.75"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2:21" ht="12.75"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2:21" ht="12.75"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2:21" ht="12.75"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2:21" ht="12.75"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2:21" ht="12.75"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2:21" ht="12.75"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2:21" ht="12.75"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2:21" ht="12.75"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2:21" ht="12.75"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2:21" ht="12.75"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2:21" ht="12.75"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2:21" ht="12.75"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2:21" ht="12.75"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2:21" ht="12.75"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2:21" ht="12.75"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2:21" ht="12.75"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2:21" ht="12.75"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2:21" ht="12.75"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2:21" ht="12.75"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2:21" ht="12.75"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2:21" ht="12.75"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2:21" ht="12.75"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2:21" ht="12.75"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2:21" ht="12.75"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2:21" ht="12.75"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2:21" ht="12.75"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2:21" ht="12.75"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2:21" ht="12.75"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2:21" ht="12.75"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2:21" ht="12.75"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2:21" ht="12.75"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2:21" ht="12.75"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2:21" ht="12.75"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2:21" ht="12.75"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2:21" ht="12.75"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2:21" ht="12.75"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2:21" ht="12.75"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2:21" ht="12.75"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2:21" ht="12.75"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2:21" ht="12.75"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2:21" ht="12.75"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2:21" ht="12.75"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2:21" ht="12.75"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2:21" ht="12.75"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2:21" ht="12.75"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2:21" ht="12.75"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2:21" ht="12.75"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2:21" ht="12.75"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2:21" ht="12.75"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2:21" ht="12.75"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2:21" ht="12.75"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2:21" ht="12.75"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2:21" ht="12.75"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2:21" ht="12.75"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2:21" ht="12.75"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2:21" ht="12.75"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2:21" ht="12.75"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2:21" ht="12.75"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2:21" ht="12.75"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2:21" ht="12.75"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2:21" ht="12.75"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2:21" ht="12.75"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2:21" ht="12.75"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2:21" ht="12.75"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2:21" ht="12.75"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2:21" ht="12.75"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2:21" ht="12.75"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2:21" ht="12.75"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2:21" ht="12.75"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2:21" ht="12.75"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2:21" ht="12.75"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2:21" ht="12.75"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2:21" ht="12.75"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2:21" ht="12.75"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2:21" ht="12.75"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2:21" ht="12.75"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2:21" ht="12.75"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2:21" ht="12.75"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2:21" ht="12.75"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2:21" ht="12.75"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2:21" ht="12.75"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2:21" ht="12.75"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2:21" ht="12.75"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2:21" ht="12.75"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2:21" ht="12.75"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2:21" ht="12.75"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2:21" ht="12.75"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2:21" ht="12.75"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2:21" ht="12.75"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2:21" ht="12.75"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2:21" ht="12.75"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2:21" ht="12.75"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2:21" ht="12.75"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2:21" ht="12.75"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2:21" ht="12.75"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2:21" ht="12.75"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2:21" ht="12.75"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2:21" ht="12.75"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2:21" ht="12.75"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2:21" ht="12.75"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2:21" ht="12.75"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2:21" ht="12.75"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2:21" ht="12.75"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2:21" ht="12.75"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2:21" ht="12.75"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2:21" ht="12.75"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2:21" ht="12.75"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2:21" ht="12.75"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2:21" ht="12.75"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2:21" ht="12.75"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2:21" ht="12.75"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2:21" ht="12.75"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2:21" ht="12.75"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2:21" ht="12.75"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2:21" ht="12.75"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2:21" ht="12.75"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2:21" ht="12.75"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2:21" ht="12.75"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2:21" ht="12.75"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2:21" ht="12.75"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2:21" ht="12.75"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2:21" ht="12.75"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2:21" ht="12.75"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2:21" ht="12.75"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2:21" ht="12.75"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2:21" ht="12.75"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2:21" ht="12.75"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2:21" ht="12.75"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2:21" ht="12.75"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2:21" ht="12.75"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2:21" ht="12.75"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2:21" ht="12.75"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2:21" ht="12.75"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2:21" ht="12.75"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2:21" ht="12.75"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2:21" ht="12.75"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2:21" ht="12.75"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2:21" ht="12.75"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2:21" ht="12.75"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2:21" ht="12.75"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2:21" ht="12.75"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2:21" ht="12.75"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2:21" ht="12.75"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2:21" ht="12.75"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2:21" ht="12.75"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2:21" ht="12.75"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2:21" ht="12.75"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2:21" ht="12.75"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2:21" ht="12.75"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2:21" ht="12.75"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2:21" ht="12.75"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2:21" ht="12.75"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2:21" ht="12.75"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2:21" ht="12.75"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2:21" ht="12.75"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2:21" ht="12.75"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2:21" ht="12.75"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2:21" ht="12.75"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2:21" ht="12.75"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2:21" ht="12.75"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2:21" ht="12.75"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2:21" ht="12.75"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2:21" ht="12.75"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2:21" ht="12.75"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2:21" ht="12.75"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2:21" ht="12.75"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2:21" ht="12.75"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2:21" ht="12.75"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2:21" ht="12.75"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2:21" ht="12.75"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2:21" ht="12.75"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2:21" ht="12.75"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2:21" ht="12.75"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2:21" ht="12.75"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2:21" ht="12.75"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2:21" ht="12.75"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2:21" ht="12.75"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2:21" ht="12.75"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2:21" ht="12.75"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2:21" ht="12.75"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2:21" ht="12.75"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2:21" ht="12.75"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2:21" ht="12.75"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2:21" ht="12.75"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2:21" ht="12.75"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2:21" ht="12.75"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2:21" ht="12.75"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2:21" ht="12.75"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2:21" ht="12.75"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2:21" ht="12.75"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2:21" ht="12.75"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2:21" ht="12.75"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2:21" ht="12.75"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2:21" ht="12.75"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2:21" ht="12.75"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2:21" ht="12.75"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2:21" ht="12.75"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2:21" ht="12.75"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2:21" ht="12.75"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2:21" ht="12.75"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2:21" ht="12.75"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2:21" ht="12.75"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2:21" ht="12.75"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2:21" ht="12.75"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2:21" ht="12.75"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2:21" ht="12.75"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2:21" ht="12.75"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2:21" ht="12.75"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2:21" ht="12.75"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2:21" ht="12.75"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2:21" ht="12.75"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2:21" ht="12.75"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2:21" ht="12.75"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2:21" ht="12.75"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2:21" ht="12.75"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2:21" ht="12.75"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2:21" ht="12.75"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2:21" ht="12.75"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2:21" ht="12.75"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2:21" ht="12.75"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2:21" ht="12.75"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2:21" ht="12.75"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2:21" ht="12.75"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2:21" ht="12.75"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2:21" ht="12.75"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2:21" ht="12.75"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2:21" ht="12.75"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2:21" ht="12.75"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2:21" ht="12.75"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2:21" ht="12.75"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2:21" ht="12.75"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2:21" ht="12.75"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2:21" ht="12.75"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2:21" ht="12.75"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2:21" ht="12.75"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2:21" ht="12.75"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2:21" ht="12.75"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2:21" ht="12.75"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2:21" ht="12.75"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2:21" ht="12.75"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2:21" ht="12.75"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2:21" ht="12.75"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2:21" ht="12.75"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2:21" ht="12.75"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2:21" ht="12.75"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2:21" ht="12.75"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2:21" ht="12.75"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2:21" ht="12.75"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2:21" ht="12.75"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2:21" ht="12.75"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2:21" ht="12.75"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2:21" ht="12.75"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2:21" ht="12.75"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2:21" ht="12.75"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2:21" ht="12.75"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2:21" ht="12.75"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2:21" ht="12.75"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2:21" ht="12.75"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2:21" ht="12.75"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2:21" ht="12.75"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2:21" ht="12.75"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2:21" ht="12.75"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2:21" ht="12.75"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2:21" ht="12.75"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2:21" ht="12.75"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2:21" ht="12.75"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2:21" ht="12.75"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2:21" ht="12.75"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2:21" ht="12.75"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2:21" ht="12.75"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2:21" ht="12.75"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2:21" ht="12.75"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2:21" ht="12.75"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2:21" ht="12.75"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2:21" ht="12.75"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2:21" ht="12.75"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2:21" ht="12.75"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2:21" ht="12.75"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2:21" ht="12.75"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2:21" ht="12.75"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2:21" ht="12.75"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2:21" ht="12.75"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2:21" ht="12.75"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2:21" ht="12.75"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2:21" ht="12.75"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2:21" ht="12.75"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2:21" ht="12.75"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2:21" ht="12.75"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2:21" ht="12.75"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2:21" ht="12.75"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2:21" ht="12.75"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2:21" ht="12.75"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2:21" ht="12.75"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2:21" ht="12.75"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2:21" ht="12.75"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2:21" ht="12.75"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2:21" ht="12.75"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2:21" ht="12.75"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2:21" ht="12.75"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2:21" ht="12.75"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2:21" ht="12.75"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2:21" ht="12.75"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2:21" ht="12.75"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2:21" ht="12.75"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2:21" ht="12.75"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2:21" ht="12.75"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2:21" ht="12.75"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2:21" ht="12.75"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2:21" ht="12.75"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2:21" ht="12.75"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2:21" ht="12.75"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2:21" ht="12.75"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2:21" ht="12.75"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2:21" ht="12.75"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2:21" ht="12.75"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2:21" ht="12.75"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2:21" ht="12.75"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2:21" ht="12.75"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2:21" ht="12.75"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2:21" ht="12.75"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2:21" ht="12.75"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2:21" ht="12.75"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2:21" ht="12.75"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2:21" ht="12.75"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2:21" ht="12.75"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2:21" ht="12.75"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2:21" ht="12.75"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2:21" ht="12.75"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2:21" ht="12.75"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2:21" ht="12.75"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2:21" ht="12.75"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2:21" ht="12.75"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2:21" ht="12.75"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2:21" ht="12.75"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2:21" ht="12.75"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2:21" ht="12.75"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2:21" ht="12.75"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2:21" ht="12.75"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2:21" ht="12.75"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2:21" ht="12.75"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2:21" ht="12.75"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2:21" ht="12.75"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2:21" ht="12.75"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2:21" ht="12.75"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2:21" ht="12.75"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2:21" ht="12.75"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2:21" ht="12.75"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2:21" ht="12.75"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2:21" ht="12.75"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2:21" ht="12.75"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2:21" ht="12.75"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2:21" ht="12.75"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2:21" ht="12.75"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2:21" ht="12.75"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2:21" ht="12.75"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2:21" ht="12.75"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2:21" ht="12.75"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2:21" ht="12.75"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2:21" ht="12.75"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2:21" ht="12.75"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2:21" ht="12.75"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2:21" ht="12.75"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2:21" ht="12.75"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2:21" ht="12.75"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2:21" ht="12.75"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2:21" ht="12.75"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2:21" ht="12.75"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2:21" ht="12.75"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2:21" ht="12.75"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2:21" ht="12.75"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2:21" ht="12.75"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2:21" ht="12.75"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2:21" ht="12.75"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2:21" ht="12.75"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2:21" ht="12.75"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2:21" ht="12.75"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2:21" ht="12.75"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2:21" ht="12.75"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2:21" ht="12.75"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2:21" ht="12.75"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2:21" ht="12.75"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2:21" ht="12.75"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2:21" ht="12.75"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2:21" ht="12.75"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2:21" ht="12.75"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2:21" ht="12.75"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2:21" ht="12.75"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2:21" ht="12.75"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2:21" ht="12.75"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2:21" ht="12.75"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2:21" ht="12.75"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2:21" ht="12.75"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2:21" ht="12.75"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2:21" ht="12.75"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2:21" ht="12.75"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2:21" ht="12.75"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2:21" ht="12.75"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2:21" ht="12.75"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2:21" ht="12.75"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2:21" ht="12.75"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2:21" ht="12.75"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2:21" ht="12.75"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2:21" ht="12.75"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2:21" ht="12.75"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2:21" ht="12.75"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2:21" ht="12.75"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2:21" ht="12.75"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2:21" ht="12.75"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2:21" ht="12.75"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2:21" ht="12.75"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2:21" ht="12.75"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2:21" ht="12.75"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2:21" ht="12.75"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2:21" ht="12.75"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2:21" ht="12.75"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2:21" ht="12.75"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2:21" ht="12.75"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2:21" ht="12.75"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2:21" ht="12.75"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2:21" ht="12.75"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2:21" ht="12.75"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2:21" ht="12.75"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2:21" ht="12.75"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2:21" ht="12.75"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2:21" ht="12.75"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2:21" ht="12.75"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2:21" ht="12.75"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2:21" ht="12.75"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2:21" ht="12.75"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2:21" ht="12.75"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2:21" ht="12.75"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2:21" ht="12.75"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2:21" ht="12.75"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2:21" ht="12.75"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2:21" ht="12.75"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2:21" ht="12.75"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2:21" ht="12.75"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2:21" ht="12.75"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2:21" ht="12.75"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2:21" ht="12.75"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2:21" ht="12.75"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2:21" ht="12.75"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2:21" ht="12.75"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2:21" ht="12.75"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2:21" ht="12.75"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2:21" ht="12.75"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2:21" ht="12.75"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2:21" ht="12.75"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2:21" ht="12.75"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2:21" ht="12.75"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2:21" ht="12.75"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2:21" ht="12.75"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2:21" ht="12.75"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2:21" ht="12.75"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2:21" ht="12.75"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2:21" ht="12.75"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2:21" ht="12.75"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2:21" ht="12.75"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2:21" ht="12.75"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2:21" ht="12.75"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2:21" ht="12.75"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2:21" ht="12.75"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2:21" ht="12.75"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2:21" ht="12.75"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2:21" ht="12.75"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2:21" ht="12.75"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2:21" ht="12.75"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2:21" ht="12.75"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2:21" ht="12.75"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2:21" ht="12.75"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2:21" ht="12.75"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2:21" ht="12.75"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2:21" ht="12.75"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2:21" ht="12.75"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2:21" ht="12.75"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2:21" ht="12.75"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2:21" ht="12.75"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2:21" ht="12.75"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2:21" ht="12.75"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2:21" ht="12.75"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2:21" ht="12.75"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2:21" ht="12.75"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2:21" ht="12.75"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2:21" ht="12.75"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2:21" ht="12.75"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2:21" ht="12.75"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2:21" ht="12.75"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2:21" ht="12.75"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2:21" ht="12.75"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2:21" ht="12.75"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2:21" ht="12.75"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2:21" ht="12.75"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2:21" ht="12.75"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2:21" ht="12.75"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2:21" ht="12.75"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2:21" ht="12.75"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2:21" ht="12.75"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2:21" ht="12.75"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2:21" ht="12.75"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2:21" ht="12.75"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2:21" ht="12.75"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2:21" ht="12.75"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2:21" ht="12.75"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2:21" ht="12.75"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2:21" ht="12.75"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2:21" ht="12.75"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2:21" ht="12.75"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2:21" ht="12.75"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2:21" ht="12.75"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2:21" ht="12.75"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2:21" ht="12.75"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2:21" ht="12.75"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2:21" ht="12.75"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2:21" ht="12.75"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2:21" ht="12.75"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2:21" ht="12.75"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2:21" ht="12.75"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2:21" ht="12.75"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2:21" ht="12.75"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2:21" ht="12.75"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2:21" ht="12.75"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2:21" ht="12.75"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2:21" ht="12.75"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2:21" ht="12.75"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2:21" ht="12.75"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2:21" ht="12.75"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2:21" ht="12.75"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2:21" ht="12.75"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2:21" ht="12.75"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2:21" ht="12.75"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2:21" ht="12.75"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2:21" ht="12.75"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2:21" ht="12.75"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2:21" ht="12.75"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2:21" ht="12.75"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2:21" ht="12.75"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2:21" ht="12.75"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2:21" ht="12.75"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2:21" ht="12.75"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2:21" ht="12.75"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2:21" ht="12.75"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2:21" ht="12.75"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2:21" ht="12.75"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2:21" ht="12.75"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2:21" ht="12.75"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2:21" ht="12.75"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2:21" ht="12.75"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2:21" ht="12.75"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2:21" ht="12.75"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2:21" ht="12.75"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2:21" ht="12.75"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2:21" ht="12.75"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2:21" ht="12.75"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2:21" ht="12.75"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2:21" ht="12.75"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2:21" ht="12.75"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2:21" ht="12.75"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2:21" ht="12.75"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2:21" ht="12.75"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2:21" ht="12.75"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2:21" ht="12.75"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2:21" ht="12.75"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2:21" ht="12.75"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2:21" ht="12.75"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2:21" ht="12.75"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2:21" ht="12.75"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2:21" ht="12.75"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2:21" ht="12.75"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2:21" ht="12.75"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2:21" ht="12.75"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2:21" ht="12.75"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2:21" ht="12.75"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2:21" ht="12.75"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2:21" ht="12.75"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2:21" ht="12.75"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2:21" ht="12.75"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2:21" ht="12.75"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2:21" ht="12.75"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2:21" ht="12.75"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2:21" ht="12.75"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2:21" ht="12.75"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2:21" ht="12.75"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2:21" ht="12.75"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2:21" ht="12.75"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2:21" ht="12.75"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2:21" ht="12.75"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2:21" ht="12.75"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2:21" ht="12.75"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2:21" ht="12.75"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2:21" ht="12.75"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2:21" ht="12.75"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2:21" ht="12.75"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2:21" ht="12.75"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2:21" ht="12.75"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2:21" ht="12.75"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2:21" ht="12.75"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2:21" ht="12.75"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2:21" ht="12.75"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2:21" ht="12.75"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2:21" ht="12.75"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2:21" ht="12.75"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2:21" ht="12.75"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2:21" ht="12.75"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2:21" ht="12.75"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2:21" ht="12.75"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2:21" ht="12.75"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2:21" ht="12.75"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2:21" ht="12.75"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2:21" ht="12.75"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2:21" ht="12.75"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2:21" ht="12.75"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2:21" ht="12.75"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2:21" ht="12.75"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2:21" ht="12.75"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2:21" ht="12.75"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2:21" ht="12.75"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2:21" ht="12.75"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2:21" ht="12.75"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2:21" ht="12.75"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2:21" ht="12.75"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2:21" ht="12.75"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2:21" ht="12.75"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2:21" ht="12.75"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2:21" ht="12.75"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2:21" ht="12.75"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2:21" ht="12.75"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2:21" ht="12.75"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2:21" ht="12.75"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2:21" ht="12.75"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2:21" ht="12.75"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2:21" ht="12.75"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2:21" ht="12.75"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2:21" ht="12.75"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2:21" ht="12.75"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2:21" ht="12.75"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2:21" ht="12.75"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2:21" ht="12.75"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2:21" ht="12.75"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2:21" ht="12.75"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2:21" ht="12.75"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2:21" ht="12.75"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2:21" ht="12.75"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2:21" ht="12.75"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2:21" ht="12.75"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2:21" ht="12.75"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2:21" ht="12.75"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2:21" ht="12.75"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2:21" ht="12.75"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2:21" ht="12.75"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2:21" ht="12.75"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2:21" ht="12.75"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2:21" ht="12.75"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2:21" ht="12.75"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2:21" ht="12.75"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2:21" ht="12.75"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2:21" ht="12.75"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2:21" ht="12.75"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2:21" ht="12.75"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2:21" ht="12.75"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2:21" ht="12.75"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2:21" ht="12.75"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2:21" ht="12.75"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2:21" ht="12.75"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2:21" ht="12.75"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2:21" ht="12.75"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2:21" ht="12.75"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2:21" ht="12.75"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2:21" ht="12.75"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2:21" ht="12.75"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2:21" ht="12.75"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2:21" ht="12.75"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2:21" ht="12.75"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2:21" ht="12.75"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2:21" ht="12.75"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2:21" ht="12.75"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2:21" ht="12.75"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2:21" ht="12.75"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2:21" ht="12.75"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2:21" ht="12.75"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2:21" ht="12.75"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2:21" ht="12.75"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2:21" ht="12.75"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2:21" ht="12.75"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2:21" ht="12.75"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2:21" ht="12.75"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2:21" ht="12.75"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2:21" ht="12.75"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2:21" ht="12.75"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2:21" ht="12.75"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2:21" ht="12.75"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2:21" ht="12.75"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2:21" ht="12.75"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2:21" ht="12.75"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2:21" ht="12.75"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2:21" ht="12.75"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2:21" ht="12.75"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2:21" ht="12.75"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2:21" ht="12.75"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2:21" ht="12.75"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2:21" ht="12.75"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2:21" ht="12.75"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2:21" ht="12.75"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2:21" ht="12.75"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2:21" ht="12.75"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2:21" ht="12.75"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2:21" ht="12.75"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2:21" ht="12.75"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2:21" ht="12.75"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2:21" ht="12.75"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2:21" ht="12.75"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2:21" ht="12.75"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2:21" ht="12.75"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2:21" ht="12.75"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2:21" ht="12.75"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2:21" ht="12.75"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2:21" ht="12.75"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2:21" ht="12.75"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2:21" ht="12.75"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2:21" ht="12.75"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2:21" ht="12.75"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2:21" ht="12.75"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2:21" ht="12.75"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2:21" ht="12.75"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2:21" ht="12.75"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2:21" ht="12.75"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2:21" ht="12.75"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2:21" ht="12.75"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2:21" ht="12.75"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2:21" ht="12.75"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2:21" ht="12.75"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2:21" ht="12.75"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2:21" ht="12.75"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2:21" ht="12.75"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2:21" ht="12.75"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2:21" ht="12.75"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2:21" ht="12.75"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2:21" ht="12.75"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2:21" ht="12.75"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2:21" ht="12.75"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2:21" ht="12.75"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2:21" ht="12.75"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2:21" ht="12.75"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2:21" ht="12.75"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2:21" ht="12.75"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2:21" ht="12.75"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2:21" ht="12.75"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2:21" ht="12.75"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2:21" ht="12.75"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2:21" ht="12.75"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2:21" ht="12.75"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2:21" ht="12.75"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2:21" ht="12.75"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2:21" ht="12.75"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2:21" ht="12.75"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2:21" ht="12.75"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2:21" ht="12.75"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2:21" ht="12.75"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2:21" ht="12.75"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2:21" ht="12.75"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2:21" ht="12.75"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2:21" ht="12.75"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2:21" ht="12.75"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2:21" ht="12.75"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2:21" ht="12.75"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2:21" ht="12.75"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2:21" ht="12.75"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2:21" ht="12.75"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2:21" ht="12.75"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2:21" ht="12.75"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2:21" ht="12.75"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2:21" ht="12.75"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2:21" ht="12.75"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2:21" ht="12.75"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2:21" ht="12.75"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2:21" ht="12.75"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2:21" ht="12.75"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2:21" ht="12.75"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2:21" ht="12.75"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2:21" ht="12.75"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2:21" ht="12.75"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2:21" ht="12.75"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2:21" ht="12.75"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2:21" ht="12.75"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2:21" ht="12.75"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2:21" ht="12.75"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2:21" ht="12.75"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2:21" ht="12.75"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2:21" ht="12.75"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2:21" ht="12.75"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2:21" ht="12.75"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2:21" ht="12.75"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2:21" ht="12.75"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2:21" ht="12.75"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2:21" ht="12.75"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2:21" ht="12.75"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2:21" ht="12.75"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2:21" ht="12.75"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2:21" ht="12.75"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2:21" ht="12.75"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2:21" ht="12.75"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2:21" ht="12.75"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2:21" ht="12.75"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2:21" ht="12.75"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2:21" ht="12.75"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2:21" ht="12.75"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2:21" ht="12.75"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2:21" ht="12.75"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2:21" ht="12.75"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2:21" ht="12.75"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2:21" ht="12.75"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2:21" ht="12.75"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12:21" ht="12.75"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2:21" ht="12.75"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2:21" ht="12.75"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2:21" ht="12.75"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2:21" ht="12.75"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2:21" ht="12.75"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2:21" ht="12.75"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2:21" ht="12.75"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2:21" ht="12.75"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12:21" ht="12.75"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2:21" ht="12.75"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2:21" ht="12.75"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2:21" ht="12.75"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2:21" ht="12.75"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2:21" ht="12.75"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2:21" ht="12.75"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2:21" ht="12.75"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2:21" ht="12.75"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2:21" ht="12.75"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2:21" ht="12.75"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2:21" ht="12.75"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2:21" ht="12.75"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2:21" ht="12.75"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2:21" ht="12.75"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2:21" ht="12.75"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2:21" ht="12.75"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2:21" ht="12.75"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2:21" ht="12.75"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2:21" ht="12.75"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2:21" ht="12.75"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2:21" ht="12.75"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2:21" ht="12.75"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2:21" ht="12.75"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2:21" ht="12.75"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2:21" ht="12.75"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2:21" ht="12.75"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2:21" ht="12.75"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2:21" ht="12.75"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2:21" ht="12.75"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2:21" ht="12.75"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2:21" ht="12.75"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2:21" ht="12.75"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2:21" ht="12.75"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2:21" ht="12.75"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2:21" ht="12.75"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2:21" ht="12.75"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2:21" ht="12.75"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2:21" ht="12.75"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2:21" ht="12.75"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2:21" ht="12.75"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2:21" ht="12.75"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2:21" ht="12.75"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2:21" ht="12.75"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2:21" ht="12.75"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2:21" ht="12.75"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2:21" ht="12.75"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2:21" ht="12.75"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2:21" ht="12.75"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2:21" ht="12.75"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2:21" ht="12.75"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2:21" ht="12.75"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2:21" ht="12.75"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2:21" ht="12.75"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2:21" ht="12.75"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2:21" ht="12.75"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2:21" ht="12.75"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2:21" ht="12.75"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2:21" ht="12.75"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2:21" ht="12.75"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2:21" ht="12.75"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2:21" ht="12.75"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2:21" ht="12.75"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2:21" ht="12.75"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2:21" ht="12.75"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2:21" ht="12.75"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2:21" ht="12.75"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2:21" ht="12.75"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2:21" ht="12.75"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2:21" ht="12.75"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2:21" ht="12.75"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2:21" ht="12.75"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2:21" ht="12.75"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2:21" ht="12.75"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2:21" ht="12.75"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2:21" ht="12.75"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2:21" ht="12.75"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2:21" ht="12.75"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2:21" ht="12.75"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2:21" ht="12.75"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2:21" ht="12.75"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2:21" ht="12.75"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2:21" ht="12.75"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2:21" ht="12.75"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2:21" ht="12.75"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2:21" ht="12.75"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2:21" ht="12.75"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2:21" ht="12.75"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2:21" ht="12.75"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2:21" ht="12.75"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2:21" ht="12.75"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2:21" ht="12.75"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2:21" ht="12.75"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2:21" ht="12.75"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2:21" ht="12.75"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2:21" ht="12.75"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2:21" ht="12.75"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2:21" ht="12.75"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2:21" ht="12.75"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2:21" ht="12.75"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2:21" ht="12.75"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2:21" ht="12.75"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2:21" ht="12.75"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2:21" ht="12.75"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2:21" ht="12.75"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2:21" ht="12.75"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2:21" ht="12.75"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12:21" ht="12.75"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12:21" ht="12.75"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2:21" ht="12.75"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2:21" ht="12.75"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2:21" ht="12.75"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2:21" ht="12.75"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12:21" ht="12.75"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2:21" ht="12.75"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2:21" ht="12.75"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2:21" ht="12.75"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2:21" ht="12.75"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2:21" ht="12.75"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2:21" ht="12.75"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12:21" ht="12.75"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2:21" ht="12.75"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2:21" ht="12.75"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2:21" ht="12.75"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2:21" ht="12.75"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2:21" ht="12.75"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2:21" ht="12.75"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2:21" ht="12.75">
      <c r="L1559" s="1"/>
      <c r="M1559" s="1"/>
      <c r="N1559" s="1"/>
      <c r="O1559" s="1"/>
      <c r="P1559" s="1"/>
      <c r="Q1559" s="1"/>
      <c r="R1559" s="1"/>
      <c r="S1559" s="1"/>
      <c r="T1559" s="1"/>
      <c r="U1559" s="1"/>
    </row>
    <row r="1560" spans="12:21" ht="12.75"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2:21" ht="12.75"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2:21" ht="12.75"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2:21" ht="12.75"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2:21" ht="12.75"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2:21" ht="12.75"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2:21" ht="12.75"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2:21" ht="12.75"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2:21" ht="12.75"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2:21" ht="12.75"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2:21" ht="12.75"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2:21" ht="12.75"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2:21" ht="12.75"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2:21" ht="12.75"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2:21" ht="12.75"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2:21" ht="12.75"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2:21" ht="12.75"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2:21" ht="12.75"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2:21" ht="12.75"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2:21" ht="12.75"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2:21" ht="12.75"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2:21" ht="12.75"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2:21" ht="12.75"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2:21" ht="12.75"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2:21" ht="12.75"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2:21" ht="12.75"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2:21" ht="12.75"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2:21" ht="12.75"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2:21" ht="12.75"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2:21" ht="12.75"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2:21" ht="12.75"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2:21" ht="12.75"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2:21" ht="12.75"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2:21" ht="12.75"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2:21" ht="12.75"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2:21" ht="12.75"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2:21" ht="12.75"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2:21" ht="12.75"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2:21" ht="12.75"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2:21" ht="12.75"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2:21" ht="12.75"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2:21" ht="12.75"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2:21" ht="12.75"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2:21" ht="12.75"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2:21" ht="12.75"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2:21" ht="12.75"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2:21" ht="12.75"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2:21" ht="12.75"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12:21" ht="12.75"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2:21" ht="12.75"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2:21" ht="12.75"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2:21" ht="12.75"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2:21" ht="12.75"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2:21" ht="12.75"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2:21" ht="12.75"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2:21" ht="12.75"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2:21" ht="12.75"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2:21" ht="12.75"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2:21" ht="12.75"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2:21" ht="12.75"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2:21" ht="12.75"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2:21" ht="12.75"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2:21" ht="12.75"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2:21" ht="12.75"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2:21" ht="12.75"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2:21" ht="12.75"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2:21" ht="12.75"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2:21" ht="12.75"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2:21" ht="12.75"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2:21" ht="12.75"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2:21" ht="12.75"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2:21" ht="12.75"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2:21" ht="12.75"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2:21" ht="12.75"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2:21" ht="12.75"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2:21" ht="12.75"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2:21" ht="12.75"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2:21" ht="12.75"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2:21" ht="12.75"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2:21" ht="12.75"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2:21" ht="12.75"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2:21" ht="12.75"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2:21" ht="12.75"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2:21" ht="12.75"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2:21" ht="12.75"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2:21" ht="12.75"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2:21" ht="12.75"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2:21" ht="12.75"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2:21" ht="12.75"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2:21" ht="12.75"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2:21" ht="12.75"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2:21" ht="12.75"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2:21" ht="12.75"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2:21" ht="12.75"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2:21" ht="12.75"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2:21" ht="12.75"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2:21" ht="12.75"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12:21" ht="12.75"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2:21" ht="12.75"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2:21" ht="12.75"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12:21" ht="12.75"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12:21" ht="12.75"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2:21" ht="12.75"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2:21" ht="12.75"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12:21" ht="12.75"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2:21" ht="12.75"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2:21" ht="12.75"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2:21" ht="12.75"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12:21" ht="12.75"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2:21" ht="12.75"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2:21" ht="12.75"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2:21" ht="12.75"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12:21" ht="12.75"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2:21" ht="12.75"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12:21" ht="12.75"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12:21" ht="12.75"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2:21" ht="12.75"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2:21" ht="12.75"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12:21" ht="12.75"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2:21" ht="12.75"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2:21" ht="12.75"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2:21" ht="12.75"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2:21" ht="12.75"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2:21" ht="12.75"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2:21" ht="12.75"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12:21" ht="12.75"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2:21" ht="12.75"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2:21" ht="12.75"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2:21" ht="12.75"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2:21" ht="12.75"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2:21" ht="12.75"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2:21" ht="12.75"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2:21" ht="12.75"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2:21" ht="12.75"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2:21" ht="12.75"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2:21" ht="12.75"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2:21" ht="12.75"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2:21" ht="12.75"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2:21" ht="12.75"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2:21" ht="12.75"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2:21" ht="12.75"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2:21" ht="12.75"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2:21" ht="12.75"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2:21" ht="12.75"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2:21" ht="12.75"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2:21" ht="12.75"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2:21" ht="12.75"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2:21" ht="12.75"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2:21" ht="12.75"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2:21" ht="12.75"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2:21" ht="12.75"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2:21" ht="12.75"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2:21" ht="12.75"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2:21" ht="12.75"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2:21" ht="12.75"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2:21" ht="12.75"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2:21" ht="12.75"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2:21" ht="12.75"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2:21" ht="12.75"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2:21" ht="12.75"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2:21" ht="12.75"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2:21" ht="12.75"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2:21" ht="12.75"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2:21" ht="12.75"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2:21" ht="12.75"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2:21" ht="12.75"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2:21" ht="12.75"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2:21" ht="12.75"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2:21" ht="12.75"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2:21" ht="12.75"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2:21" ht="12.75"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2:21" ht="12.75"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2:21" ht="12.75"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2:21" ht="12.75"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2:21" ht="12.75"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2:21" ht="12.75"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</sheetData>
  <sheetProtection/>
  <mergeCells count="12">
    <mergeCell ref="B50:D50"/>
    <mergeCell ref="F50:I50"/>
    <mergeCell ref="L50:U51"/>
    <mergeCell ref="C5:I5"/>
    <mergeCell ref="D6:F6"/>
    <mergeCell ref="G6:I6"/>
    <mergeCell ref="B21:H21"/>
    <mergeCell ref="B41:H41"/>
    <mergeCell ref="F42:G42"/>
    <mergeCell ref="F43:G43"/>
    <mergeCell ref="F44:G44"/>
    <mergeCell ref="F45:G45"/>
  </mergeCells>
  <dataValidations count="1">
    <dataValidation type="whole" operator="greaterThanOrEqual" allowBlank="1" showInputMessage="1" showErrorMessage="1" sqref="U31 I22:I25">
      <formula1>5000</formula1>
    </dataValidation>
  </dataValidations>
  <printOptions/>
  <pageMargins left="0" right="0" top="1" bottom="1" header="0.5" footer="0.5"/>
  <pageSetup horizontalDpi="600" verticalDpi="600" orientation="portrait" scale="59" r:id="rId3"/>
  <colBreaks count="1" manualBreakCount="1">
    <brk id="10" max="6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35"/>
  <sheetViews>
    <sheetView showGridLines="0" view="pageBreakPreview" zoomScaleNormal="75" zoomScaleSheetLayoutView="100" zoomScalePageLayoutView="0" workbookViewId="0" topLeftCell="A36">
      <selection activeCell="F42" sqref="F42:G42"/>
    </sheetView>
  </sheetViews>
  <sheetFormatPr defaultColWidth="9.140625" defaultRowHeight="12.75"/>
  <cols>
    <col min="1" max="1" width="4.7109375" style="0" bestFit="1" customWidth="1"/>
    <col min="2" max="2" width="37.57421875" style="0" customWidth="1"/>
    <col min="3" max="3" width="18.7109375" style="0" customWidth="1"/>
    <col min="4" max="4" width="12.28125" style="0" bestFit="1" customWidth="1"/>
    <col min="5" max="5" width="10.57421875" style="0" bestFit="1" customWidth="1"/>
    <col min="6" max="6" width="10.421875" style="0" bestFit="1" customWidth="1"/>
    <col min="7" max="7" width="13.421875" style="0" customWidth="1"/>
    <col min="8" max="8" width="10.7109375" style="0" bestFit="1" customWidth="1"/>
    <col min="9" max="9" width="10.421875" style="0" bestFit="1" customWidth="1"/>
    <col min="10" max="10" width="18.8515625" style="0" customWidth="1"/>
    <col min="11" max="11" width="4.140625" style="1" customWidth="1"/>
    <col min="12" max="15" width="9.140625" style="0" customWidth="1"/>
    <col min="16" max="16" width="13.8515625" style="0" bestFit="1" customWidth="1"/>
    <col min="17" max="17" width="32.57421875" style="0" customWidth="1"/>
    <col min="18" max="18" width="18.7109375" style="0" customWidth="1"/>
    <col min="19" max="19" width="20.57421875" style="0" customWidth="1"/>
    <col min="20" max="20" width="19.8515625" style="0" customWidth="1"/>
    <col min="21" max="21" width="18.7109375" style="0" customWidth="1"/>
  </cols>
  <sheetData>
    <row r="1" spans="2:21" s="13" customFormat="1" ht="16.5">
      <c r="B1" s="15" t="s">
        <v>69</v>
      </c>
      <c r="H1" s="14"/>
      <c r="K1" s="12"/>
      <c r="Q1" s="14"/>
      <c r="R1" s="14" t="s">
        <v>71</v>
      </c>
      <c r="U1" s="14"/>
    </row>
    <row r="2" s="13" customFormat="1" ht="16.5"/>
    <row r="3" spans="2:11" s="13" customFormat="1" ht="18">
      <c r="B3" s="89" t="s">
        <v>101</v>
      </c>
      <c r="C3" s="15"/>
      <c r="D3" s="15"/>
      <c r="K3" s="13" t="s">
        <v>98</v>
      </c>
    </row>
    <row r="4" s="13" customFormat="1" ht="16.5">
      <c r="L4" s="13" t="s">
        <v>99</v>
      </c>
    </row>
    <row r="5" spans="2:21" s="13" customFormat="1" ht="39" customHeight="1">
      <c r="B5" s="15" t="s">
        <v>92</v>
      </c>
      <c r="C5" s="121" t="s">
        <v>109</v>
      </c>
      <c r="D5" s="122"/>
      <c r="E5" s="122"/>
      <c r="F5" s="122"/>
      <c r="G5" s="122"/>
      <c r="H5" s="122"/>
      <c r="I5" s="123"/>
      <c r="K5" s="4" t="s">
        <v>53</v>
      </c>
      <c r="L5" s="5"/>
      <c r="M5" s="6">
        <v>5</v>
      </c>
      <c r="N5" s="5" t="s">
        <v>0</v>
      </c>
      <c r="O5" s="5"/>
      <c r="P5" s="94"/>
      <c r="Q5" s="43"/>
      <c r="R5" s="43"/>
      <c r="S5" s="43"/>
      <c r="T5" s="43"/>
      <c r="U5" s="7"/>
    </row>
    <row r="6" spans="2:21" s="13" customFormat="1" ht="16.5">
      <c r="B6" s="11"/>
      <c r="C6" s="56" t="s">
        <v>76</v>
      </c>
      <c r="D6" s="127" t="s">
        <v>85</v>
      </c>
      <c r="E6" s="128"/>
      <c r="F6" s="129"/>
      <c r="G6" s="124" t="s">
        <v>57</v>
      </c>
      <c r="H6" s="125"/>
      <c r="I6" s="126"/>
      <c r="K6" s="8"/>
      <c r="L6" s="9"/>
      <c r="M6" s="9"/>
      <c r="N6" s="9"/>
      <c r="O6" s="9"/>
      <c r="P6" s="9"/>
      <c r="Q6" s="9"/>
      <c r="R6" s="9"/>
      <c r="S6" s="9"/>
      <c r="T6" s="9"/>
      <c r="U6" s="10"/>
    </row>
    <row r="7" spans="2:21" s="13" customFormat="1" ht="16.5">
      <c r="B7" s="22" t="s">
        <v>56</v>
      </c>
      <c r="C7" s="23" t="s">
        <v>55</v>
      </c>
      <c r="D7" s="24" t="s">
        <v>2</v>
      </c>
      <c r="E7" s="24" t="s">
        <v>3</v>
      </c>
      <c r="F7" s="25" t="s">
        <v>4</v>
      </c>
      <c r="G7" s="26" t="s">
        <v>2</v>
      </c>
      <c r="H7" s="26" t="s">
        <v>3</v>
      </c>
      <c r="I7" s="27" t="s">
        <v>4</v>
      </c>
      <c r="K7" s="28" t="s">
        <v>11</v>
      </c>
      <c r="L7" s="29" t="s">
        <v>77</v>
      </c>
      <c r="M7" s="29"/>
      <c r="N7" s="29"/>
      <c r="O7" s="29"/>
      <c r="P7" s="29"/>
      <c r="Q7" s="30"/>
      <c r="R7" s="19"/>
      <c r="S7" s="19"/>
      <c r="T7" s="20"/>
      <c r="U7" s="21"/>
    </row>
    <row r="8" spans="1:21" s="13" customFormat="1" ht="16.5">
      <c r="A8" s="34" t="s">
        <v>7</v>
      </c>
      <c r="B8" s="35"/>
      <c r="C8" s="117"/>
      <c r="D8" s="114"/>
      <c r="E8" s="114"/>
      <c r="F8" s="114"/>
      <c r="G8" s="102">
        <f>+C8*(D8/9)</f>
        <v>0</v>
      </c>
      <c r="H8" s="102">
        <f>+C8*(E8/9)</f>
        <v>0</v>
      </c>
      <c r="I8" s="102">
        <f>+C8*(F8/9)</f>
        <v>0</v>
      </c>
      <c r="K8" s="28"/>
      <c r="L8" s="29" t="s">
        <v>27</v>
      </c>
      <c r="M8" s="29"/>
      <c r="N8" s="29"/>
      <c r="O8" s="29"/>
      <c r="P8" s="29"/>
      <c r="Q8" s="30"/>
      <c r="R8" s="31"/>
      <c r="S8" s="31" t="s">
        <v>1</v>
      </c>
      <c r="T8" s="32"/>
      <c r="U8" s="33" t="s">
        <v>5</v>
      </c>
    </row>
    <row r="9" spans="1:21" s="13" customFormat="1" ht="16.5">
      <c r="A9" s="41" t="s">
        <v>8</v>
      </c>
      <c r="B9" s="35"/>
      <c r="C9" s="118"/>
      <c r="D9" s="114"/>
      <c r="E9" s="114"/>
      <c r="F9" s="114"/>
      <c r="G9" s="102">
        <f aca="true" t="shared" si="0" ref="G9:G17">+C9*(D9/9)</f>
        <v>0</v>
      </c>
      <c r="H9" s="102">
        <f aca="true" t="shared" si="1" ref="H9:H17">+C9*(E9/9)</f>
        <v>0</v>
      </c>
      <c r="I9" s="102">
        <f aca="true" t="shared" si="2" ref="I9:I17">+C9*(F9/9)</f>
        <v>0</v>
      </c>
      <c r="K9" s="37"/>
      <c r="L9" s="38" t="s">
        <v>26</v>
      </c>
      <c r="M9" s="38"/>
      <c r="N9" s="38"/>
      <c r="O9" s="38"/>
      <c r="P9" s="38"/>
      <c r="Q9" s="39"/>
      <c r="R9" s="40" t="s">
        <v>2</v>
      </c>
      <c r="S9" s="40" t="s">
        <v>3</v>
      </c>
      <c r="T9" s="40" t="s">
        <v>4</v>
      </c>
      <c r="U9" s="23" t="s">
        <v>6</v>
      </c>
    </row>
    <row r="10" spans="1:21" s="13" customFormat="1" ht="16.5">
      <c r="A10" s="34" t="s">
        <v>9</v>
      </c>
      <c r="B10" s="35"/>
      <c r="C10" s="118"/>
      <c r="D10" s="114"/>
      <c r="E10" s="114"/>
      <c r="F10" s="114"/>
      <c r="G10" s="102">
        <f t="shared" si="0"/>
        <v>0</v>
      </c>
      <c r="H10" s="102">
        <f t="shared" si="1"/>
        <v>0</v>
      </c>
      <c r="I10" s="102">
        <f t="shared" si="2"/>
        <v>0</v>
      </c>
      <c r="K10" s="42" t="s">
        <v>7</v>
      </c>
      <c r="L10" s="6">
        <f>+B8</f>
        <v>0</v>
      </c>
      <c r="M10" s="43"/>
      <c r="N10" s="43"/>
      <c r="O10" s="43"/>
      <c r="P10" s="43"/>
      <c r="Q10" s="44"/>
      <c r="R10" s="101">
        <f aca="true" t="shared" si="3" ref="R10:T19">+G8</f>
        <v>0</v>
      </c>
      <c r="S10" s="101">
        <f t="shared" si="3"/>
        <v>0</v>
      </c>
      <c r="T10" s="101">
        <f t="shared" si="3"/>
        <v>0</v>
      </c>
      <c r="U10" s="102">
        <f>SUM(R10:T10)</f>
        <v>0</v>
      </c>
    </row>
    <row r="11" spans="1:21" s="13" customFormat="1" ht="16.5">
      <c r="A11" s="34" t="s">
        <v>10</v>
      </c>
      <c r="B11" s="35"/>
      <c r="C11" s="118"/>
      <c r="D11" s="114"/>
      <c r="E11" s="114"/>
      <c r="F11" s="114"/>
      <c r="G11" s="102">
        <f t="shared" si="0"/>
        <v>0</v>
      </c>
      <c r="H11" s="102">
        <f t="shared" si="1"/>
        <v>0</v>
      </c>
      <c r="I11" s="102">
        <f t="shared" si="2"/>
        <v>0</v>
      </c>
      <c r="K11" s="42" t="s">
        <v>8</v>
      </c>
      <c r="L11" s="6">
        <f aca="true" t="shared" si="4" ref="L11:L19">+B9</f>
        <v>0</v>
      </c>
      <c r="M11" s="43"/>
      <c r="N11" s="43"/>
      <c r="O11" s="43"/>
      <c r="P11" s="43"/>
      <c r="Q11" s="44"/>
      <c r="R11" s="101">
        <f t="shared" si="3"/>
        <v>0</v>
      </c>
      <c r="S11" s="101">
        <f t="shared" si="3"/>
        <v>0</v>
      </c>
      <c r="T11" s="101">
        <f t="shared" si="3"/>
        <v>0</v>
      </c>
      <c r="U11" s="102">
        <f>SUM(R11:T11)</f>
        <v>0</v>
      </c>
    </row>
    <row r="12" spans="1:21" s="13" customFormat="1" ht="16.5">
      <c r="A12" s="34" t="s">
        <v>12</v>
      </c>
      <c r="B12" s="35"/>
      <c r="C12" s="118"/>
      <c r="D12" s="114"/>
      <c r="E12" s="114"/>
      <c r="F12" s="114"/>
      <c r="G12" s="102">
        <f t="shared" si="0"/>
        <v>0</v>
      </c>
      <c r="H12" s="102">
        <f t="shared" si="1"/>
        <v>0</v>
      </c>
      <c r="I12" s="102">
        <f t="shared" si="2"/>
        <v>0</v>
      </c>
      <c r="K12" s="42" t="s">
        <v>9</v>
      </c>
      <c r="L12" s="6">
        <f t="shared" si="4"/>
        <v>0</v>
      </c>
      <c r="M12" s="43"/>
      <c r="N12" s="43"/>
      <c r="O12" s="43"/>
      <c r="P12" s="43"/>
      <c r="Q12" s="44"/>
      <c r="R12" s="101">
        <f t="shared" si="3"/>
        <v>0</v>
      </c>
      <c r="S12" s="101">
        <f t="shared" si="3"/>
        <v>0</v>
      </c>
      <c r="T12" s="101">
        <f t="shared" si="3"/>
        <v>0</v>
      </c>
      <c r="U12" s="103">
        <f>SUM(R12:T12)</f>
        <v>0</v>
      </c>
    </row>
    <row r="13" spans="1:21" s="13" customFormat="1" ht="16.5">
      <c r="A13" s="34" t="s">
        <v>16</v>
      </c>
      <c r="B13" s="35"/>
      <c r="C13" s="118"/>
      <c r="D13" s="114"/>
      <c r="E13" s="114"/>
      <c r="F13" s="114"/>
      <c r="G13" s="102">
        <f t="shared" si="0"/>
        <v>0</v>
      </c>
      <c r="H13" s="102">
        <f t="shared" si="1"/>
        <v>0</v>
      </c>
      <c r="I13" s="102">
        <f t="shared" si="2"/>
        <v>0</v>
      </c>
      <c r="K13" s="42" t="s">
        <v>10</v>
      </c>
      <c r="L13" s="6">
        <f t="shared" si="4"/>
        <v>0</v>
      </c>
      <c r="M13" s="43"/>
      <c r="N13" s="43"/>
      <c r="O13" s="43"/>
      <c r="P13" s="43"/>
      <c r="Q13" s="44"/>
      <c r="R13" s="101">
        <f t="shared" si="3"/>
        <v>0</v>
      </c>
      <c r="S13" s="101">
        <f t="shared" si="3"/>
        <v>0</v>
      </c>
      <c r="T13" s="104">
        <f t="shared" si="3"/>
        <v>0</v>
      </c>
      <c r="U13" s="102">
        <f>SUM(R13:T13)</f>
        <v>0</v>
      </c>
    </row>
    <row r="14" spans="1:21" s="13" customFormat="1" ht="16.5">
      <c r="A14" s="34" t="s">
        <v>37</v>
      </c>
      <c r="B14" s="35"/>
      <c r="C14" s="118"/>
      <c r="D14" s="114"/>
      <c r="E14" s="114"/>
      <c r="F14" s="114"/>
      <c r="G14" s="102">
        <f t="shared" si="0"/>
        <v>0</v>
      </c>
      <c r="H14" s="102">
        <f t="shared" si="1"/>
        <v>0</v>
      </c>
      <c r="I14" s="102">
        <f t="shared" si="2"/>
        <v>0</v>
      </c>
      <c r="K14" s="45" t="s">
        <v>12</v>
      </c>
      <c r="L14" s="6">
        <f t="shared" si="4"/>
        <v>0</v>
      </c>
      <c r="M14" s="5"/>
      <c r="N14" s="5"/>
      <c r="O14" s="5"/>
      <c r="P14" s="5"/>
      <c r="Q14" s="7"/>
      <c r="R14" s="101">
        <f t="shared" si="3"/>
        <v>0</v>
      </c>
      <c r="S14" s="101">
        <f t="shared" si="3"/>
        <v>0</v>
      </c>
      <c r="T14" s="104">
        <f t="shared" si="3"/>
        <v>0</v>
      </c>
      <c r="U14" s="102">
        <f aca="true" t="shared" si="5" ref="U14:U19">SUM(R14:T14)</f>
        <v>0</v>
      </c>
    </row>
    <row r="15" spans="1:21" s="13" customFormat="1" ht="16.5">
      <c r="A15" s="34" t="s">
        <v>81</v>
      </c>
      <c r="B15" s="35"/>
      <c r="C15" s="118"/>
      <c r="D15" s="114"/>
      <c r="E15" s="114"/>
      <c r="F15" s="114"/>
      <c r="G15" s="102">
        <f t="shared" si="0"/>
        <v>0</v>
      </c>
      <c r="H15" s="102">
        <f t="shared" si="1"/>
        <v>0</v>
      </c>
      <c r="I15" s="102">
        <f t="shared" si="2"/>
        <v>0</v>
      </c>
      <c r="K15" s="45" t="s">
        <v>16</v>
      </c>
      <c r="L15" s="6">
        <f t="shared" si="4"/>
        <v>0</v>
      </c>
      <c r="M15" s="5"/>
      <c r="N15" s="5"/>
      <c r="O15" s="5"/>
      <c r="P15" s="5"/>
      <c r="Q15" s="7"/>
      <c r="R15" s="101">
        <f t="shared" si="3"/>
        <v>0</v>
      </c>
      <c r="S15" s="101">
        <f t="shared" si="3"/>
        <v>0</v>
      </c>
      <c r="T15" s="104">
        <f t="shared" si="3"/>
        <v>0</v>
      </c>
      <c r="U15" s="102">
        <f t="shared" si="5"/>
        <v>0</v>
      </c>
    </row>
    <row r="16" spans="1:21" s="13" customFormat="1" ht="16.5">
      <c r="A16" s="34" t="s">
        <v>82</v>
      </c>
      <c r="B16" s="35"/>
      <c r="C16" s="118"/>
      <c r="D16" s="114"/>
      <c r="E16" s="114"/>
      <c r="F16" s="114"/>
      <c r="G16" s="102">
        <f t="shared" si="0"/>
        <v>0</v>
      </c>
      <c r="H16" s="102">
        <f t="shared" si="1"/>
        <v>0</v>
      </c>
      <c r="I16" s="102">
        <f t="shared" si="2"/>
        <v>0</v>
      </c>
      <c r="K16" s="45" t="s">
        <v>37</v>
      </c>
      <c r="L16" s="6">
        <f t="shared" si="4"/>
        <v>0</v>
      </c>
      <c r="M16" s="5"/>
      <c r="N16" s="5"/>
      <c r="O16" s="5"/>
      <c r="P16" s="5"/>
      <c r="Q16" s="7"/>
      <c r="R16" s="101">
        <f t="shared" si="3"/>
        <v>0</v>
      </c>
      <c r="S16" s="101">
        <f t="shared" si="3"/>
        <v>0</v>
      </c>
      <c r="T16" s="104">
        <f t="shared" si="3"/>
        <v>0</v>
      </c>
      <c r="U16" s="102">
        <f t="shared" si="5"/>
        <v>0</v>
      </c>
    </row>
    <row r="17" spans="1:21" s="13" customFormat="1" ht="16.5">
      <c r="A17" s="34" t="s">
        <v>84</v>
      </c>
      <c r="B17" s="35"/>
      <c r="C17" s="118"/>
      <c r="D17" s="114"/>
      <c r="E17" s="114"/>
      <c r="F17" s="114"/>
      <c r="G17" s="102">
        <f t="shared" si="0"/>
        <v>0</v>
      </c>
      <c r="H17" s="102">
        <f t="shared" si="1"/>
        <v>0</v>
      </c>
      <c r="I17" s="102">
        <f t="shared" si="2"/>
        <v>0</v>
      </c>
      <c r="K17" s="45" t="s">
        <v>81</v>
      </c>
      <c r="L17" s="6">
        <f t="shared" si="4"/>
        <v>0</v>
      </c>
      <c r="M17" s="5"/>
      <c r="N17" s="5"/>
      <c r="O17" s="5"/>
      <c r="P17" s="5"/>
      <c r="Q17" s="7"/>
      <c r="R17" s="101">
        <f t="shared" si="3"/>
        <v>0</v>
      </c>
      <c r="S17" s="101">
        <f t="shared" si="3"/>
        <v>0</v>
      </c>
      <c r="T17" s="104">
        <f t="shared" si="3"/>
        <v>0</v>
      </c>
      <c r="U17" s="102">
        <f t="shared" si="5"/>
        <v>0</v>
      </c>
    </row>
    <row r="18" spans="2:21" s="13" customFormat="1" ht="16.5">
      <c r="B18" s="48"/>
      <c r="C18" s="61"/>
      <c r="D18" s="62"/>
      <c r="E18" s="62"/>
      <c r="F18" s="62"/>
      <c r="G18" s="60"/>
      <c r="H18" s="60"/>
      <c r="I18" s="60"/>
      <c r="K18" s="45" t="s">
        <v>82</v>
      </c>
      <c r="L18" s="6">
        <f t="shared" si="4"/>
        <v>0</v>
      </c>
      <c r="M18" s="5"/>
      <c r="N18" s="5"/>
      <c r="O18" s="5"/>
      <c r="P18" s="5"/>
      <c r="Q18" s="7"/>
      <c r="R18" s="101">
        <f t="shared" si="3"/>
        <v>0</v>
      </c>
      <c r="S18" s="101">
        <f t="shared" si="3"/>
        <v>0</v>
      </c>
      <c r="T18" s="104">
        <f t="shared" si="3"/>
        <v>0</v>
      </c>
      <c r="U18" s="102">
        <f t="shared" si="5"/>
        <v>0</v>
      </c>
    </row>
    <row r="19" spans="11:21" s="13" customFormat="1" ht="17.25" thickBot="1">
      <c r="K19" s="45" t="s">
        <v>84</v>
      </c>
      <c r="L19" s="6">
        <f t="shared" si="4"/>
        <v>0</v>
      </c>
      <c r="M19" s="5"/>
      <c r="N19" s="5"/>
      <c r="O19" s="5"/>
      <c r="P19" s="5"/>
      <c r="Q19" s="7"/>
      <c r="R19" s="101">
        <f t="shared" si="3"/>
        <v>0</v>
      </c>
      <c r="S19" s="101">
        <f t="shared" si="3"/>
        <v>0</v>
      </c>
      <c r="T19" s="104">
        <f t="shared" si="3"/>
        <v>0</v>
      </c>
      <c r="U19" s="105">
        <f t="shared" si="5"/>
        <v>0</v>
      </c>
    </row>
    <row r="20" spans="2:21" s="13" customFormat="1" ht="16.5">
      <c r="B20" s="15" t="s">
        <v>88</v>
      </c>
      <c r="K20" s="45" t="s">
        <v>83</v>
      </c>
      <c r="L20" s="5" t="s">
        <v>13</v>
      </c>
      <c r="M20" s="5"/>
      <c r="N20" s="5"/>
      <c r="O20" s="5"/>
      <c r="P20" s="5"/>
      <c r="Q20" s="7"/>
      <c r="R20" s="106">
        <f>SUM(R10:R19)</f>
        <v>0</v>
      </c>
      <c r="S20" s="106">
        <f>SUM(S10:S19)</f>
        <v>0</v>
      </c>
      <c r="T20" s="107">
        <f>SUM(T10:T19)</f>
        <v>0</v>
      </c>
      <c r="U20" s="108">
        <f>SUM(U10:U19)</f>
        <v>0</v>
      </c>
    </row>
    <row r="21" spans="2:21" s="13" customFormat="1" ht="16.5">
      <c r="B21" s="141" t="s">
        <v>58</v>
      </c>
      <c r="C21" s="142"/>
      <c r="D21" s="142"/>
      <c r="E21" s="142"/>
      <c r="F21" s="142"/>
      <c r="G21" s="142"/>
      <c r="H21" s="143"/>
      <c r="I21" s="40" t="s">
        <v>59</v>
      </c>
      <c r="K21" s="46" t="s">
        <v>14</v>
      </c>
      <c r="L21" s="43" t="s">
        <v>15</v>
      </c>
      <c r="M21" s="43"/>
      <c r="N21" s="43"/>
      <c r="O21" s="43"/>
      <c r="P21" s="43"/>
      <c r="Q21" s="43"/>
      <c r="R21" s="43"/>
      <c r="S21" s="43"/>
      <c r="T21" s="44"/>
      <c r="U21" s="69"/>
    </row>
    <row r="22" spans="2:21" s="13" customFormat="1" ht="16.5">
      <c r="B22" s="47"/>
      <c r="C22" s="43"/>
      <c r="D22" s="43"/>
      <c r="E22" s="43"/>
      <c r="F22" s="43"/>
      <c r="G22" s="43"/>
      <c r="H22" s="44"/>
      <c r="I22" s="101"/>
      <c r="K22" s="42" t="s">
        <v>7</v>
      </c>
      <c r="L22" s="43" t="s">
        <v>17</v>
      </c>
      <c r="M22" s="43"/>
      <c r="N22" s="43"/>
      <c r="O22" s="43"/>
      <c r="P22" s="43"/>
      <c r="Q22" s="43"/>
      <c r="R22" s="43"/>
      <c r="S22" s="43"/>
      <c r="T22" s="44"/>
      <c r="U22" s="102"/>
    </row>
    <row r="23" spans="2:21" s="13" customFormat="1" ht="16.5">
      <c r="B23" s="47"/>
      <c r="C23" s="43"/>
      <c r="D23" s="43"/>
      <c r="E23" s="43"/>
      <c r="F23" s="43"/>
      <c r="G23" s="43"/>
      <c r="H23" s="44"/>
      <c r="I23" s="101"/>
      <c r="K23" s="42" t="s">
        <v>8</v>
      </c>
      <c r="L23" s="43" t="s">
        <v>87</v>
      </c>
      <c r="M23" s="43"/>
      <c r="N23" s="43"/>
      <c r="O23" s="43"/>
      <c r="P23" s="43"/>
      <c r="Q23" s="43"/>
      <c r="R23" s="43"/>
      <c r="S23" s="43"/>
      <c r="T23" s="44"/>
      <c r="U23" s="102"/>
    </row>
    <row r="24" spans="2:21" s="13" customFormat="1" ht="16.5">
      <c r="B24" s="47"/>
      <c r="C24" s="43"/>
      <c r="D24" s="43"/>
      <c r="E24" s="43"/>
      <c r="F24" s="43"/>
      <c r="G24" s="43"/>
      <c r="H24" s="44"/>
      <c r="I24" s="101"/>
      <c r="K24" s="42" t="s">
        <v>9</v>
      </c>
      <c r="L24" s="43" t="s">
        <v>113</v>
      </c>
      <c r="M24" s="43"/>
      <c r="N24" s="43"/>
      <c r="O24" s="43"/>
      <c r="P24" s="43"/>
      <c r="Q24" s="43"/>
      <c r="R24" s="43"/>
      <c r="S24" s="43"/>
      <c r="T24" s="44"/>
      <c r="U24" s="102"/>
    </row>
    <row r="25" spans="2:21" s="13" customFormat="1" ht="16.5">
      <c r="B25" s="47"/>
      <c r="C25" s="43"/>
      <c r="D25" s="43"/>
      <c r="E25" s="43"/>
      <c r="F25" s="43"/>
      <c r="G25" s="43"/>
      <c r="H25" s="44"/>
      <c r="I25" s="101"/>
      <c r="K25" s="42" t="s">
        <v>10</v>
      </c>
      <c r="L25" s="43" t="s">
        <v>19</v>
      </c>
      <c r="M25" s="43"/>
      <c r="N25" s="43"/>
      <c r="O25" s="43"/>
      <c r="P25" s="43"/>
      <c r="Q25" s="43"/>
      <c r="R25" s="43"/>
      <c r="S25" s="43"/>
      <c r="T25" s="44"/>
      <c r="U25" s="102"/>
    </row>
    <row r="26" spans="1:21" s="13" customFormat="1" ht="16.5">
      <c r="A26" s="48"/>
      <c r="B26" s="49" t="s">
        <v>54</v>
      </c>
      <c r="C26" s="43"/>
      <c r="D26" s="43"/>
      <c r="E26" s="43"/>
      <c r="F26" s="43"/>
      <c r="G26" s="43"/>
      <c r="H26" s="44"/>
      <c r="I26" s="101">
        <f>SUM(I22:I25)</f>
        <v>0</v>
      </c>
      <c r="K26" s="42" t="s">
        <v>12</v>
      </c>
      <c r="L26" s="43" t="s">
        <v>20</v>
      </c>
      <c r="M26" s="43"/>
      <c r="N26" s="43"/>
      <c r="O26" s="43"/>
      <c r="P26" s="43"/>
      <c r="Q26" s="43"/>
      <c r="R26" s="43"/>
      <c r="S26" s="43"/>
      <c r="T26" s="44"/>
      <c r="U26" s="102"/>
    </row>
    <row r="27" spans="2:21" s="13" customFormat="1" ht="16.5">
      <c r="B27" s="13" t="s">
        <v>89</v>
      </c>
      <c r="K27" s="42" t="s">
        <v>16</v>
      </c>
      <c r="L27" s="43" t="s">
        <v>21</v>
      </c>
      <c r="M27" s="43"/>
      <c r="N27" s="43"/>
      <c r="O27" s="43"/>
      <c r="P27" s="43"/>
      <c r="Q27" s="43"/>
      <c r="R27" s="43"/>
      <c r="S27" s="43"/>
      <c r="T27" s="44"/>
      <c r="U27" s="103"/>
    </row>
    <row r="28" spans="11:21" s="13" customFormat="1" ht="16.5">
      <c r="K28" s="47"/>
      <c r="L28" s="43" t="s">
        <v>22</v>
      </c>
      <c r="M28" s="43"/>
      <c r="N28" s="43"/>
      <c r="O28" s="43"/>
      <c r="P28" s="43"/>
      <c r="Q28" s="43"/>
      <c r="R28" s="43"/>
      <c r="S28" s="43"/>
      <c r="T28" s="43"/>
      <c r="U28" s="103">
        <f>SUM(U22:U27)+U20</f>
        <v>0</v>
      </c>
    </row>
    <row r="29" spans="2:21" s="13" customFormat="1" ht="16.5">
      <c r="B29" s="15" t="s">
        <v>60</v>
      </c>
      <c r="K29" s="46" t="s">
        <v>23</v>
      </c>
      <c r="L29" s="43" t="s">
        <v>79</v>
      </c>
      <c r="M29" s="43"/>
      <c r="N29" s="43"/>
      <c r="O29" s="43"/>
      <c r="P29" s="43"/>
      <c r="Q29" s="43"/>
      <c r="R29" s="43"/>
      <c r="S29" s="43"/>
      <c r="T29" s="43"/>
      <c r="U29" s="102">
        <f>(+R20+U22+U23+U26+U27)*0.34+(+S20+T20)*0.085</f>
        <v>0</v>
      </c>
    </row>
    <row r="30" spans="2:21" s="13" customFormat="1" ht="16.5">
      <c r="B30" s="91" t="s">
        <v>58</v>
      </c>
      <c r="C30" s="92"/>
      <c r="D30" s="92"/>
      <c r="E30" s="92"/>
      <c r="F30" s="92"/>
      <c r="G30" s="92"/>
      <c r="H30" s="93"/>
      <c r="I30" s="50" t="s">
        <v>59</v>
      </c>
      <c r="K30" s="47" t="s">
        <v>86</v>
      </c>
      <c r="L30" s="43"/>
      <c r="M30" s="43"/>
      <c r="N30" s="43"/>
      <c r="O30" s="43"/>
      <c r="P30" s="43"/>
      <c r="Q30" s="43"/>
      <c r="R30" s="43"/>
      <c r="S30" s="43"/>
      <c r="T30" s="43"/>
      <c r="U30" s="109">
        <f>SUM(U28:U29)</f>
        <v>0</v>
      </c>
    </row>
    <row r="31" spans="2:21" s="13" customFormat="1" ht="16.5">
      <c r="B31" s="47"/>
      <c r="C31" s="43"/>
      <c r="D31" s="43"/>
      <c r="E31" s="43"/>
      <c r="F31" s="43"/>
      <c r="G31" s="43"/>
      <c r="H31" s="44"/>
      <c r="I31" s="101"/>
      <c r="K31" s="46" t="s">
        <v>24</v>
      </c>
      <c r="L31" s="43" t="s">
        <v>25</v>
      </c>
      <c r="M31" s="43"/>
      <c r="N31" s="43"/>
      <c r="O31" s="43"/>
      <c r="P31" s="43"/>
      <c r="Q31" s="43"/>
      <c r="R31" s="43"/>
      <c r="S31" s="43"/>
      <c r="T31" s="43"/>
      <c r="U31" s="110">
        <f>+I26</f>
        <v>0</v>
      </c>
    </row>
    <row r="32" spans="2:21" s="13" customFormat="1" ht="16.5">
      <c r="B32" s="47"/>
      <c r="C32" s="43"/>
      <c r="D32" s="43"/>
      <c r="E32" s="43"/>
      <c r="F32" s="43"/>
      <c r="G32" s="43"/>
      <c r="H32" s="44"/>
      <c r="I32" s="101"/>
      <c r="K32" s="47" t="s">
        <v>28</v>
      </c>
      <c r="L32" s="43" t="s">
        <v>29</v>
      </c>
      <c r="M32" s="43"/>
      <c r="N32" s="43"/>
      <c r="O32" s="43"/>
      <c r="P32" s="43"/>
      <c r="Q32" s="43"/>
      <c r="R32" s="43"/>
      <c r="S32" s="43"/>
      <c r="T32" s="43"/>
      <c r="U32" s="102"/>
    </row>
    <row r="33" spans="2:21" s="13" customFormat="1" ht="16.5">
      <c r="B33" s="47"/>
      <c r="C33" s="43"/>
      <c r="D33" s="43"/>
      <c r="E33" s="43"/>
      <c r="F33" s="43"/>
      <c r="G33" s="43"/>
      <c r="H33" s="44"/>
      <c r="I33" s="101"/>
      <c r="K33" s="47" t="s">
        <v>30</v>
      </c>
      <c r="L33" s="43" t="s">
        <v>31</v>
      </c>
      <c r="M33" s="43"/>
      <c r="N33" s="43"/>
      <c r="O33" s="43"/>
      <c r="P33" s="43"/>
      <c r="Q33" s="43"/>
      <c r="R33" s="43"/>
      <c r="S33" s="43"/>
      <c r="T33" s="43"/>
      <c r="U33" s="68"/>
    </row>
    <row r="34" spans="2:21" s="13" customFormat="1" ht="16.5">
      <c r="B34" s="47"/>
      <c r="C34" s="43"/>
      <c r="D34" s="43"/>
      <c r="E34" s="43"/>
      <c r="F34" s="43"/>
      <c r="G34" s="43"/>
      <c r="H34" s="44"/>
      <c r="I34" s="101"/>
      <c r="K34" s="42" t="s">
        <v>7</v>
      </c>
      <c r="L34" s="43" t="s">
        <v>93</v>
      </c>
      <c r="M34" s="43"/>
      <c r="N34" s="43"/>
      <c r="O34" s="43"/>
      <c r="P34" s="43"/>
      <c r="Q34" s="43"/>
      <c r="R34" s="43"/>
      <c r="S34" s="43"/>
      <c r="T34" s="43"/>
      <c r="U34" s="102"/>
    </row>
    <row r="35" spans="2:21" s="13" customFormat="1" ht="16.5">
      <c r="B35" s="47"/>
      <c r="C35" s="43"/>
      <c r="D35" s="43"/>
      <c r="E35" s="43"/>
      <c r="F35" s="43"/>
      <c r="G35" s="43"/>
      <c r="H35" s="44"/>
      <c r="I35" s="101"/>
      <c r="K35" s="42" t="s">
        <v>8</v>
      </c>
      <c r="L35" s="43" t="s">
        <v>32</v>
      </c>
      <c r="M35" s="43"/>
      <c r="N35" s="43"/>
      <c r="O35" s="43"/>
      <c r="P35" s="43"/>
      <c r="Q35" s="43"/>
      <c r="R35" s="43"/>
      <c r="S35" s="43"/>
      <c r="T35" s="43"/>
      <c r="U35" s="102"/>
    </row>
    <row r="36" spans="2:21" s="13" customFormat="1" ht="16.5">
      <c r="B36" s="47"/>
      <c r="C36" s="43"/>
      <c r="D36" s="43"/>
      <c r="E36" s="43"/>
      <c r="F36" s="43"/>
      <c r="G36" s="43"/>
      <c r="H36" s="44"/>
      <c r="I36" s="101"/>
      <c r="K36" s="42" t="s">
        <v>9</v>
      </c>
      <c r="L36" s="43" t="s">
        <v>33</v>
      </c>
      <c r="M36" s="43"/>
      <c r="N36" s="43"/>
      <c r="O36" s="43"/>
      <c r="P36" s="43"/>
      <c r="Q36" s="43"/>
      <c r="R36" s="43"/>
      <c r="S36" s="43"/>
      <c r="T36" s="43"/>
      <c r="U36" s="102"/>
    </row>
    <row r="37" spans="2:21" s="13" customFormat="1" ht="16.5">
      <c r="B37" s="49" t="s">
        <v>54</v>
      </c>
      <c r="C37" s="43"/>
      <c r="D37" s="43"/>
      <c r="E37" s="43"/>
      <c r="F37" s="43"/>
      <c r="G37" s="43"/>
      <c r="H37" s="44"/>
      <c r="I37" s="101">
        <f>SUM(I31:I36)</f>
        <v>0</v>
      </c>
      <c r="K37" s="42" t="s">
        <v>10</v>
      </c>
      <c r="L37" s="43" t="s">
        <v>34</v>
      </c>
      <c r="M37" s="43"/>
      <c r="N37" s="43"/>
      <c r="O37" s="43"/>
      <c r="P37" s="43"/>
      <c r="Q37" s="43"/>
      <c r="R37" s="43"/>
      <c r="S37" s="43"/>
      <c r="T37" s="43"/>
      <c r="U37" s="102"/>
    </row>
    <row r="38" spans="11:21" s="13" customFormat="1" ht="17.25" thickBot="1">
      <c r="K38" s="42" t="s">
        <v>12</v>
      </c>
      <c r="L38" s="43" t="s">
        <v>35</v>
      </c>
      <c r="M38" s="43"/>
      <c r="N38" s="43"/>
      <c r="O38" s="43"/>
      <c r="P38" s="5"/>
      <c r="Q38" s="43"/>
      <c r="R38" s="5"/>
      <c r="S38" s="43"/>
      <c r="T38" s="43"/>
      <c r="U38" s="102"/>
    </row>
    <row r="39" spans="11:21" s="13" customFormat="1" ht="17.25" thickBot="1">
      <c r="K39" s="42" t="s">
        <v>16</v>
      </c>
      <c r="L39" s="43" t="s">
        <v>90</v>
      </c>
      <c r="M39" s="43"/>
      <c r="N39" s="43"/>
      <c r="O39" s="43" t="s">
        <v>91</v>
      </c>
      <c r="P39" s="77"/>
      <c r="Q39" s="43" t="s">
        <v>102</v>
      </c>
      <c r="R39" s="119"/>
      <c r="S39" s="43"/>
      <c r="T39" s="43"/>
      <c r="U39" s="102">
        <f>+R39*P39</f>
        <v>0</v>
      </c>
    </row>
    <row r="40" spans="2:21" s="13" customFormat="1" ht="16.5">
      <c r="B40" s="15" t="s">
        <v>114</v>
      </c>
      <c r="K40" s="42" t="s">
        <v>37</v>
      </c>
      <c r="L40" s="43" t="s">
        <v>38</v>
      </c>
      <c r="M40" s="43"/>
      <c r="N40" s="43"/>
      <c r="O40" s="43"/>
      <c r="P40" s="9"/>
      <c r="Q40" s="43"/>
      <c r="R40" s="9"/>
      <c r="S40" s="43"/>
      <c r="T40" s="43"/>
      <c r="U40" s="103">
        <f>+I37</f>
        <v>0</v>
      </c>
    </row>
    <row r="41" spans="2:21" s="13" customFormat="1" ht="16.5">
      <c r="B41" s="130" t="s">
        <v>119</v>
      </c>
      <c r="C41" s="131"/>
      <c r="D41" s="131"/>
      <c r="E41" s="131"/>
      <c r="F41" s="131"/>
      <c r="G41" s="131"/>
      <c r="H41" s="132"/>
      <c r="I41" s="95"/>
      <c r="K41" s="47"/>
      <c r="L41" s="43" t="s">
        <v>39</v>
      </c>
      <c r="M41" s="43"/>
      <c r="N41" s="43"/>
      <c r="O41" s="43"/>
      <c r="P41" s="43"/>
      <c r="Q41" s="43"/>
      <c r="R41" s="43"/>
      <c r="S41" s="43"/>
      <c r="T41" s="43"/>
      <c r="U41" s="102">
        <f>SUM(U34:U40)</f>
        <v>0</v>
      </c>
    </row>
    <row r="42" spans="2:21" s="13" customFormat="1" ht="16.5">
      <c r="B42" s="47" t="s">
        <v>118</v>
      </c>
      <c r="C42" s="43"/>
      <c r="D42" s="43"/>
      <c r="E42" s="99">
        <v>0.472</v>
      </c>
      <c r="F42" s="133">
        <f>U28</f>
        <v>0</v>
      </c>
      <c r="G42" s="134"/>
      <c r="H42" s="100">
        <f>E42*F42</f>
        <v>0</v>
      </c>
      <c r="I42" s="36"/>
      <c r="K42" s="47" t="s">
        <v>40</v>
      </c>
      <c r="L42" s="5" t="s">
        <v>41</v>
      </c>
      <c r="M42" s="5"/>
      <c r="N42" s="5"/>
      <c r="O42" s="5"/>
      <c r="P42" s="5"/>
      <c r="Q42" s="5"/>
      <c r="R42" s="43"/>
      <c r="S42" s="43"/>
      <c r="T42" s="43"/>
      <c r="U42" s="110">
        <f>+U30+U31+U32+U41</f>
        <v>0</v>
      </c>
    </row>
    <row r="43" spans="2:21" s="13" customFormat="1" ht="16.5">
      <c r="B43" s="47" t="s">
        <v>115</v>
      </c>
      <c r="C43" s="43"/>
      <c r="D43" s="43"/>
      <c r="E43" s="99">
        <v>0.08</v>
      </c>
      <c r="F43" s="133">
        <f>U42-U39-I26</f>
        <v>0</v>
      </c>
      <c r="G43" s="134"/>
      <c r="H43" s="100">
        <f>E43*F43</f>
        <v>0</v>
      </c>
      <c r="I43" s="36"/>
      <c r="K43" s="47" t="s">
        <v>42</v>
      </c>
      <c r="L43" s="43" t="s">
        <v>117</v>
      </c>
      <c r="M43" s="43"/>
      <c r="N43" s="97"/>
      <c r="O43" s="43"/>
      <c r="P43" s="98"/>
      <c r="Q43" s="43"/>
      <c r="R43" s="43"/>
      <c r="S43" s="43"/>
      <c r="T43" s="43"/>
      <c r="U43" s="102">
        <f>IF(I46=1,H42,IF(I46=2,H43,IF(I46=3,H44,0)))</f>
        <v>0</v>
      </c>
    </row>
    <row r="44" spans="2:21" s="13" customFormat="1" ht="16.5">
      <c r="B44" s="47" t="s">
        <v>120</v>
      </c>
      <c r="C44" s="43"/>
      <c r="D44" s="43"/>
      <c r="E44" s="99">
        <v>0.1</v>
      </c>
      <c r="F44" s="133">
        <f>U42</f>
        <v>0</v>
      </c>
      <c r="G44" s="134"/>
      <c r="H44" s="100">
        <f>E44*F44</f>
        <v>0</v>
      </c>
      <c r="I44" s="36"/>
      <c r="K44" s="47" t="s">
        <v>43</v>
      </c>
      <c r="L44" s="9" t="s">
        <v>44</v>
      </c>
      <c r="M44" s="9"/>
      <c r="N44" s="9"/>
      <c r="O44" s="9"/>
      <c r="P44" s="9"/>
      <c r="Q44" s="9"/>
      <c r="R44" s="43"/>
      <c r="S44" s="43"/>
      <c r="T44" s="43"/>
      <c r="U44" s="102">
        <f>+U42+U43</f>
        <v>0</v>
      </c>
    </row>
    <row r="45" spans="2:21" s="13" customFormat="1" ht="16.5">
      <c r="B45" s="47" t="s">
        <v>116</v>
      </c>
      <c r="C45" s="43"/>
      <c r="D45" s="43"/>
      <c r="E45" s="35"/>
      <c r="F45" s="135"/>
      <c r="G45" s="134"/>
      <c r="H45" s="100"/>
      <c r="I45" s="36"/>
      <c r="K45" s="47" t="s">
        <v>72</v>
      </c>
      <c r="L45" s="43" t="s">
        <v>74</v>
      </c>
      <c r="M45" s="43"/>
      <c r="N45" s="43"/>
      <c r="O45" s="43"/>
      <c r="P45" s="43"/>
      <c r="Q45" s="43"/>
      <c r="R45" s="43"/>
      <c r="S45" s="43"/>
      <c r="T45" s="43"/>
      <c r="U45" s="111">
        <f>+U44</f>
        <v>0</v>
      </c>
    </row>
    <row r="46" spans="2:21" s="13" customFormat="1" ht="16.5">
      <c r="B46" s="96"/>
      <c r="C46" s="48"/>
      <c r="D46" s="48"/>
      <c r="E46" s="48"/>
      <c r="F46" s="48"/>
      <c r="G46" s="48"/>
      <c r="H46" s="48"/>
      <c r="I46" s="61">
        <v>1</v>
      </c>
      <c r="K46" s="47" t="s">
        <v>73</v>
      </c>
      <c r="L46" s="43" t="s">
        <v>46</v>
      </c>
      <c r="M46" s="43"/>
      <c r="N46" s="43"/>
      <c r="O46" s="43"/>
      <c r="P46" s="43"/>
      <c r="Q46" s="43"/>
      <c r="R46" s="43"/>
      <c r="S46" s="43"/>
      <c r="T46" s="43"/>
      <c r="U46" s="102">
        <f>+E60</f>
        <v>0</v>
      </c>
    </row>
    <row r="47" spans="11:21" s="13" customFormat="1" ht="16.5" thickBot="1">
      <c r="K47" s="47" t="s">
        <v>45</v>
      </c>
      <c r="L47" s="43" t="s">
        <v>48</v>
      </c>
      <c r="M47" s="43"/>
      <c r="N47" s="43"/>
      <c r="O47" s="43"/>
      <c r="P47" s="43"/>
      <c r="Q47" s="43"/>
      <c r="R47" s="43"/>
      <c r="S47" s="43"/>
      <c r="T47" s="43"/>
      <c r="U47" s="112"/>
    </row>
    <row r="48" spans="11:21" s="13" customFormat="1" ht="17.25" thickBot="1">
      <c r="K48" s="51" t="s">
        <v>47</v>
      </c>
      <c r="L48" s="52" t="s">
        <v>75</v>
      </c>
      <c r="M48" s="52"/>
      <c r="N48" s="52"/>
      <c r="O48" s="52"/>
      <c r="P48" s="52"/>
      <c r="Q48" s="52"/>
      <c r="R48" s="52"/>
      <c r="S48" s="52"/>
      <c r="T48" s="52"/>
      <c r="U48" s="113">
        <f>+U45+U46+U47</f>
        <v>0</v>
      </c>
    </row>
    <row r="49" s="13" customFormat="1" ht="16.5">
      <c r="B49" s="15" t="s">
        <v>132</v>
      </c>
    </row>
    <row r="50" spans="2:21" s="13" customFormat="1" ht="16.5">
      <c r="B50" s="138" t="s">
        <v>61</v>
      </c>
      <c r="C50" s="139"/>
      <c r="D50" s="140"/>
      <c r="E50" s="40" t="s">
        <v>59</v>
      </c>
      <c r="F50" s="124" t="s">
        <v>62</v>
      </c>
      <c r="G50" s="125"/>
      <c r="H50" s="125"/>
      <c r="I50" s="126"/>
      <c r="K50" s="48"/>
      <c r="L50" s="136" t="s">
        <v>103</v>
      </c>
      <c r="M50" s="137"/>
      <c r="N50" s="137"/>
      <c r="O50" s="137"/>
      <c r="P50" s="137"/>
      <c r="Q50" s="137"/>
      <c r="R50" s="137"/>
      <c r="S50" s="137"/>
      <c r="T50" s="137"/>
      <c r="U50" s="137"/>
    </row>
    <row r="51" spans="2:21" s="13" customFormat="1" ht="16.5">
      <c r="B51" s="83"/>
      <c r="C51" s="84"/>
      <c r="D51" s="85"/>
      <c r="E51" s="86"/>
      <c r="F51" s="81" t="s">
        <v>94</v>
      </c>
      <c r="G51" s="81" t="s">
        <v>95</v>
      </c>
      <c r="H51" s="81" t="s">
        <v>96</v>
      </c>
      <c r="I51" s="82" t="s">
        <v>97</v>
      </c>
      <c r="K51" s="48"/>
      <c r="L51" s="137"/>
      <c r="M51" s="137"/>
      <c r="N51" s="137"/>
      <c r="O51" s="137"/>
      <c r="P51" s="137"/>
      <c r="Q51" s="137"/>
      <c r="R51" s="137"/>
      <c r="S51" s="137"/>
      <c r="T51" s="137"/>
      <c r="U51" s="137"/>
    </row>
    <row r="52" spans="2:21" s="13" customFormat="1" ht="16.5">
      <c r="B52" s="47"/>
      <c r="C52" s="43"/>
      <c r="D52" s="44"/>
      <c r="E52" s="101"/>
      <c r="F52" s="79"/>
      <c r="G52" s="79"/>
      <c r="H52" s="79"/>
      <c r="I52" s="80"/>
      <c r="U52" s="54"/>
    </row>
    <row r="53" spans="2:11" s="13" customFormat="1" ht="16.5">
      <c r="B53" s="47"/>
      <c r="C53" s="43"/>
      <c r="D53" s="44"/>
      <c r="E53" s="101"/>
      <c r="F53" s="79"/>
      <c r="G53" s="79"/>
      <c r="H53" s="79"/>
      <c r="I53" s="80"/>
      <c r="K53" s="55"/>
    </row>
    <row r="54" spans="2:9" s="13" customFormat="1" ht="16.5">
      <c r="B54" s="47"/>
      <c r="C54" s="43"/>
      <c r="D54" s="44"/>
      <c r="E54" s="101"/>
      <c r="F54" s="79"/>
      <c r="G54" s="79"/>
      <c r="H54" s="79"/>
      <c r="I54" s="80"/>
    </row>
    <row r="55" spans="2:9" s="13" customFormat="1" ht="16.5">
      <c r="B55" s="47"/>
      <c r="C55" s="43"/>
      <c r="D55" s="44"/>
      <c r="E55" s="101"/>
      <c r="F55" s="79"/>
      <c r="G55" s="79"/>
      <c r="H55" s="79"/>
      <c r="I55" s="80"/>
    </row>
    <row r="56" spans="2:9" s="13" customFormat="1" ht="16.5">
      <c r="B56" s="47"/>
      <c r="C56" s="43"/>
      <c r="D56" s="44"/>
      <c r="E56" s="101"/>
      <c r="F56" s="79"/>
      <c r="G56" s="79"/>
      <c r="H56" s="79"/>
      <c r="I56" s="80"/>
    </row>
    <row r="57" spans="2:9" s="13" customFormat="1" ht="16.5">
      <c r="B57" s="47"/>
      <c r="C57" s="43"/>
      <c r="D57" s="44"/>
      <c r="E57" s="101"/>
      <c r="F57" s="79"/>
      <c r="G57" s="79"/>
      <c r="H57" s="79"/>
      <c r="I57" s="80"/>
    </row>
    <row r="58" spans="2:9" s="13" customFormat="1" ht="16.5">
      <c r="B58" s="47"/>
      <c r="C58" s="43"/>
      <c r="D58" s="44"/>
      <c r="E58" s="101"/>
      <c r="F58" s="79"/>
      <c r="G58" s="79"/>
      <c r="H58" s="79"/>
      <c r="I58" s="80"/>
    </row>
    <row r="59" spans="2:14" s="13" customFormat="1" ht="16.5">
      <c r="B59" s="47"/>
      <c r="C59" s="43"/>
      <c r="D59" s="44"/>
      <c r="E59" s="101"/>
      <c r="F59" s="79"/>
      <c r="G59" s="79"/>
      <c r="H59" s="79"/>
      <c r="I59" s="80"/>
      <c r="K59" s="55"/>
      <c r="N59" s="13" t="s">
        <v>99</v>
      </c>
    </row>
    <row r="60" spans="2:9" s="13" customFormat="1" ht="16.5">
      <c r="B60" s="49" t="s">
        <v>54</v>
      </c>
      <c r="C60" s="43"/>
      <c r="D60" s="44"/>
      <c r="E60" s="101">
        <f>SUM(E51:E58)</f>
        <v>0</v>
      </c>
      <c r="F60" s="87"/>
      <c r="G60" s="87"/>
      <c r="H60" s="87"/>
      <c r="I60" s="88"/>
    </row>
    <row r="61" s="13" customFormat="1" ht="16.5"/>
    <row r="62" s="13" customFormat="1" ht="16.5">
      <c r="K62" s="55"/>
    </row>
    <row r="63" s="13" customFormat="1" ht="16.5"/>
    <row r="64" s="13" customFormat="1" ht="16.5"/>
    <row r="65" spans="8:21" s="13" customFormat="1" ht="16.5">
      <c r="H65" s="78"/>
      <c r="I65" s="78"/>
      <c r="K65" s="55"/>
      <c r="U65" s="12">
        <f>+J65</f>
        <v>0</v>
      </c>
    </row>
    <row r="66" s="13" customFormat="1" ht="16.5"/>
    <row r="67" s="13" customFormat="1" ht="16.5"/>
    <row r="68" s="13" customFormat="1" ht="16.5"/>
    <row r="69" s="13" customFormat="1" ht="16.5"/>
    <row r="70" s="13" customFormat="1" ht="16.5"/>
    <row r="71" s="13" customFormat="1" ht="16.5"/>
    <row r="72" s="13" customFormat="1" ht="16.5"/>
    <row r="73" s="13" customFormat="1" ht="16.5"/>
    <row r="74" s="13" customFormat="1" ht="16.5"/>
    <row r="75" s="13" customFormat="1" ht="16.5"/>
    <row r="76" spans="11:21" ht="15"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1:21" ht="15"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1:21" ht="15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2:21" ht="12.75"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2:21" ht="12.75"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2:21" ht="12.75"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2:21" ht="12.75"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2:21" ht="12.75"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2:21" ht="12.75"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2:21" ht="12.75"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1:21" ht="15"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</row>
    <row r="87" spans="11:21" ht="15"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</row>
    <row r="88" spans="12:21" ht="12.75"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2:21" ht="12.75"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2:21" ht="12.75"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2:21" ht="12.75"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2:21" ht="12.75"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2:21" ht="12.75"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2:21" ht="12.75"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2:21" ht="12.75"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2:21" ht="12.75"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2:21" ht="12.75"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2:21" ht="12.75"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2:21" ht="12.75"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2:21" ht="12.75"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2:21" ht="12.75"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2:21" ht="12.75"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2:21" ht="12.75"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2:21" ht="12.75"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2:21" ht="12.75"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2:21" ht="12.75"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2:21" ht="12.75"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2:21" ht="12.75"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2:21" ht="12.75"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2:21" ht="12.75"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2:21" ht="12.75"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2:21" ht="12.75"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2:21" ht="12.75"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2:21" ht="12.75"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2:21" ht="12.75"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2:21" ht="12.75"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2:21" ht="12.75"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2:21" ht="12.75"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2:21" ht="12.75"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2:21" ht="12.75"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2:21" ht="12.75"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2:21" ht="12.75"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2:21" ht="12.75"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2:21" ht="12.75"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2:21" ht="12.75"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2:21" ht="12.75"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2:21" ht="12.75"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2:21" ht="12.75"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2:21" ht="12.75"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2:21" ht="12.75"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2:21" ht="12.75"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2:21" ht="12.75"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2:21" ht="12.75"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2:21" ht="12.75"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2:21" ht="12.75"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2:21" ht="12.75"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2:21" ht="12.75"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2:21" ht="12.75"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2:21" ht="12.75"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2:21" ht="12.75"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2:21" ht="12.75"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2:21" ht="12.75"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2:21" ht="12.75"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2:21" ht="12.75"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2:21" ht="12.75"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2:21" ht="12.75"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2:21" ht="12.75"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2:21" ht="12.75"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2:21" ht="12.75"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2:21" ht="12.75"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2:21" ht="12.75"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2:21" ht="12.75"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2:21" ht="12.75"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2:21" ht="12.75"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2:21" ht="12.75"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2:21" ht="12.75"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2:21" ht="12.75"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2:21" ht="12.75"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2:21" ht="12.75"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2:21" ht="12.75"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2:21" ht="12.75"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2:21" ht="12.75"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2:21" ht="12.75"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2:21" ht="12.75"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2:21" ht="12.75"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2:21" ht="12.75"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2:21" ht="12.75"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2:21" ht="12.75"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2:21" ht="12.75"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2:21" ht="12.75"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2:21" ht="12.75"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2:21" ht="12.75"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2:21" ht="12.75"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2:21" ht="12.75"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2:21" ht="12.75"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2:21" ht="12.75"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2:21" ht="12.75"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2:21" ht="12.75"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2:21" ht="12.75"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2:21" ht="12.75"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2:21" ht="12.75"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2:21" ht="12.75"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2:21" ht="12.75"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2:21" ht="12.75"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2:21" ht="12.75"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2:21" ht="12.75"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2:21" ht="12.75"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2:21" ht="12.75"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2:21" ht="12.75"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2:21" ht="12.75"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2:21" ht="12.75"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2:21" ht="12.75"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2:21" ht="12.75"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2:21" ht="12.75"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2:21" ht="12.75"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2:21" ht="12.75"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2:21" ht="12.75"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2:21" ht="12.75"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2:21" ht="12.75"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2:21" ht="12.75"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2:21" ht="12.75"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2:21" ht="12.75"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2:21" ht="12.75"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2:21" ht="12.75"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2:21" ht="12.75"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2:21" ht="12.75"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2:21" ht="12.75"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2:21" ht="12.75"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2:21" ht="12.75"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2:21" ht="12.75"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2:21" ht="12.75"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2:21" ht="12.75"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2:21" ht="12.75"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2:21" ht="12.75"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2:21" ht="12.75"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2:21" ht="12.75"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2:21" ht="12.75"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2:21" ht="12.75"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2:21" ht="12.75"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2:21" ht="12.75"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2:21" ht="12.75"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2:21" ht="12.75"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2:21" ht="12.75"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2:21" ht="12.75"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2:21" ht="12.75"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2:21" ht="12.75"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2:21" ht="12.75"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2:21" ht="12.75"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2:21" ht="12.75"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2:21" ht="12.75"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2:21" ht="12.75"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2:21" ht="12.75"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2:21" ht="12.75"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2:21" ht="12.75"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2:21" ht="12.75"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2:21" ht="12.75"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2:21" ht="12.75"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2:21" ht="12.75"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2:21" ht="12.75"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2:21" ht="12.75"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2:21" ht="12.75"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2:21" ht="12.75"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2:21" ht="12.75"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2:21" ht="12.75"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2:21" ht="12.75"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2:21" ht="12.75"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2:21" ht="12.75"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2:21" ht="12.75"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2:21" ht="12.75"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2:21" ht="12.75"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2:21" ht="12.75"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2:21" ht="12.75"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2:21" ht="12.75"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2:21" ht="12.75"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2:21" ht="12.75"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2:21" ht="12.75"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2:21" ht="12.75"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2:21" ht="12.75"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2:21" ht="12.75"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2:21" ht="12.75"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2:21" ht="12.75"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2:21" ht="12.75"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2:21" ht="12.75"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2:21" ht="12.75"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2:21" ht="12.75"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2:21" ht="12.75"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2:21" ht="12.75"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2:21" ht="12.75"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2:21" ht="12.75"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2:21" ht="12.75"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2:21" ht="12.75"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2:21" ht="12.75"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2:21" ht="12.75"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2:21" ht="12.75"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2:21" ht="12.75"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2:21" ht="12.75"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2:21" ht="12.75"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2:21" ht="12.75"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2:21" ht="12.75"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2:21" ht="12.75"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2:21" ht="12.75"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2:21" ht="12.75"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2:21" ht="12.75"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2:21" ht="12.75"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2:21" ht="12.75"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2:21" ht="12.75"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2:21" ht="12.75"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2:21" ht="12.75"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2:21" ht="12.75"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2:21" ht="12.75"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2:21" ht="12.75"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2:21" ht="12.75"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2:21" ht="12.75"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2:21" ht="12.75"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2:21" ht="12.75"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2:21" ht="12.75"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2:21" ht="12.75"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2:21" ht="12.75"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2:21" ht="12.75"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2:21" ht="12.75"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2:21" ht="12.75"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2:21" ht="12.75"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2:21" ht="12.75"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2:21" ht="12.75"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2:21" ht="12.75"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2:21" ht="12.75"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2:21" ht="12.75"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2:21" ht="12.75"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2:21" ht="12.75"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2:21" ht="12.75"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2:21" ht="12.75"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2:21" ht="12.75"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2:21" ht="12.75"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2:21" ht="12.75"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2:21" ht="12.75"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2:21" ht="12.75"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2:21" ht="12.75"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2:21" ht="12.75"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2:21" ht="12.75"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2:21" ht="12.75"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2:21" ht="12.75"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2:21" ht="12.75"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2:21" ht="12.75"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2:21" ht="12.75"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2:21" ht="12.75"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2:21" ht="12.75"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2:21" ht="12.75"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2:21" ht="12.75"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2:21" ht="12.75"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2:21" ht="12.75"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2:21" ht="12.75"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2:21" ht="12.75"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2:21" ht="12.75"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2:21" ht="12.75"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2:21" ht="12.75"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2:21" ht="12.75"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2:21" ht="12.75"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2:21" ht="12.75"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2:21" ht="12.75"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2:21" ht="12.75"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2:21" ht="12.75"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2:21" ht="12.75"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2:21" ht="12.75"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2:21" ht="12.75"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2:21" ht="12.75"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2:21" ht="12.75"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2:21" ht="12.75"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2:21" ht="12.75"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2:21" ht="12.75"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2:21" ht="12.75"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2:21" ht="12.75"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2:21" ht="12.75"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2:21" ht="12.75"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2:21" ht="12.75"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2:21" ht="12.75"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2:21" ht="12.75"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2:21" ht="12.75"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2:21" ht="12.75"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2:21" ht="12.75"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2:21" ht="12.75"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2:21" ht="12.75"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2:21" ht="12.75"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2:21" ht="12.75"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2:21" ht="12.75"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2:21" ht="12.75"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2:21" ht="12.75"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2:21" ht="12.75"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2:21" ht="12.75"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2:21" ht="12.75"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2:21" ht="12.75"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2:21" ht="12.75"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2:21" ht="12.75"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2:21" ht="12.75"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2:21" ht="12.75"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2:21" ht="12.75"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2:21" ht="12.75"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2:21" ht="12.75"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2:21" ht="12.75"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2:21" ht="12.75"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2:21" ht="12.75"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2:21" ht="12.75"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2:21" ht="12.75"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2:21" ht="12.75"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2:21" ht="12.75"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2:21" ht="12.75"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2:21" ht="12.75"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2:21" ht="12.75"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2:21" ht="12.75"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2:21" ht="12.75"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2:21" ht="12.75"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2:21" ht="12.75"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2:21" ht="12.75"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2:21" ht="12.75"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2:21" ht="12.75"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2:21" ht="12.75"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2:21" ht="12.75"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2:21" ht="12.75"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2:21" ht="12.75"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2:21" ht="12.75"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2:21" ht="12.75"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2:21" ht="12.75"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2:21" ht="12.75"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2:21" ht="12.75"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2:21" ht="12.75"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2:21" ht="12.75"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2:21" ht="12.75"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2:21" ht="12.75"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2:21" ht="12.75"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2:21" ht="12.75"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2:21" ht="12.75"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2:21" ht="12.75"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2:21" ht="12.75"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2:21" ht="12.75"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2:21" ht="12.75"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2:21" ht="12.75"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2:21" ht="12.75"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2:21" ht="12.75"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2:21" ht="12.75"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2:21" ht="12.75"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2:21" ht="12.75"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2:21" ht="12.75"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2:21" ht="12.75"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2:21" ht="12.75"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2:21" ht="12.75"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2:21" ht="12.75"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2:21" ht="12.75"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2:21" ht="12.75"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2:21" ht="12.75"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2:21" ht="12.75"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2:21" ht="12.75"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2:21" ht="12.75"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2:21" ht="12.75"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2:21" ht="12.75"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2:21" ht="12.75"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2:21" ht="12.75"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2:21" ht="12.75"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2:21" ht="12.75"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2:21" ht="12.75"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2:21" ht="12.75"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2:21" ht="12.75"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2:21" ht="12.75"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2:21" ht="12.75"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2:21" ht="12.75"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2:21" ht="12.75"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2:21" ht="12.75"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2:21" ht="12.75"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2:21" ht="12.75"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2:21" ht="12.75"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2:21" ht="12.75"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2:21" ht="12.75"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2:21" ht="12.75"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2:21" ht="12.75"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2:21" ht="12.75"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2:21" ht="12.75"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2:21" ht="12.75"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2:21" ht="12.75"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2:21" ht="12.75"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2:21" ht="12.75"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2:21" ht="12.75"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2:21" ht="12.75"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2:21" ht="12.75"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2:21" ht="12.75"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2:21" ht="12.75"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2:21" ht="12.75"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2:21" ht="12.75"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2:21" ht="12.75"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2:21" ht="12.75"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2:21" ht="12.75"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2:21" ht="12.75"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2:21" ht="12.75"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2:21" ht="12.75"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2:21" ht="12.75"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2:21" ht="12.75"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2:21" ht="12.75"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2:21" ht="12.75"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2:21" ht="12.75"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2:21" ht="12.75"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2:21" ht="12.75"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2:21" ht="12.75"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2:21" ht="12.75"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2:21" ht="12.75"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2:21" ht="12.75"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2:21" ht="12.75"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2:21" ht="12.75"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2:21" ht="12.75"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2:21" ht="12.75"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2:21" ht="12.75"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2:21" ht="12.75"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2:21" ht="12.75"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2:21" ht="12.75"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2:21" ht="12.75"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2:21" ht="12.75"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2:21" ht="12.75"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2:21" ht="12.75"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2:21" ht="12.75"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2:21" ht="12.75"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2:21" ht="12.75"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2:21" ht="12.75"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2:21" ht="12.75"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2:21" ht="12.75"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2:21" ht="12.75"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2:21" ht="12.75"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2:21" ht="12.75"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2:21" ht="12.75"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2:21" ht="12.75"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2:21" ht="12.75"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2:21" ht="12.75"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2:21" ht="12.75"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2:21" ht="12.75"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2:21" ht="12.75"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2:21" ht="12.75"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2:21" ht="12.75"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2:21" ht="12.75"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2:21" ht="12.75"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2:21" ht="12.75"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2:21" ht="12.75"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2:21" ht="12.75"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2:21" ht="12.75"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2:21" ht="12.75"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2:21" ht="12.75"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2:21" ht="12.75"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2:21" ht="12.75"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2:21" ht="12.75"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2:21" ht="12.75"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2:21" ht="12.75"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2:21" ht="12.75"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2:21" ht="12.75"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2:21" ht="12.75"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2:21" ht="12.75"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2:21" ht="12.75"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2:21" ht="12.75"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2:21" ht="12.75"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2:21" ht="12.75"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2:21" ht="12.75"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2:21" ht="12.75"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2:21" ht="12.75"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2:21" ht="12.75"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2:21" ht="12.75"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2:21" ht="12.75"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2:21" ht="12.75"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2:21" ht="12.75"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2:21" ht="12.75"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2:21" ht="12.75"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2:21" ht="12.75"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2:21" ht="12.75"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2:21" ht="12.75"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2:21" ht="12.75"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2:21" ht="12.75"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2:21" ht="12.75"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2:21" ht="12.75"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2:21" ht="12.75"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2:21" ht="12.75"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2:21" ht="12.75"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2:21" ht="12.75"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2:21" ht="12.75"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2:21" ht="12.75"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2:21" ht="12.75"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2:21" ht="12.75"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2:21" ht="12.75"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2:21" ht="12.75"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2:21" ht="12.75"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2:21" ht="12.75"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2:21" ht="12.75"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2:21" ht="12.75"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2:21" ht="12.75"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2:21" ht="12.75"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2:21" ht="12.75"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2:21" ht="12.75"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2:21" ht="12.75"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2:21" ht="12.75"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2:21" ht="12.75"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2:21" ht="12.75"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2:21" ht="12.75"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2:21" ht="12.75"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2:21" ht="12.75"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2:21" ht="12.75"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2:21" ht="12.75"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2:21" ht="12.75"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2:21" ht="12.75"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2:21" ht="12.75"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2:21" ht="12.75"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2:21" ht="12.75"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2:21" ht="12.75"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2:21" ht="12.75"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2:21" ht="12.75"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2:21" ht="12.75"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2:21" ht="12.75"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2:21" ht="12.75"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2:21" ht="12.75"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2:21" ht="12.75"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2:21" ht="12.75"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2:21" ht="12.75"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2:21" ht="12.75"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2:21" ht="12.75"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2:21" ht="12.75"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2:21" ht="12.75"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2:21" ht="12.75"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2:21" ht="12.75"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2:21" ht="12.75"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2:21" ht="12.75"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2:21" ht="12.75"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2:21" ht="12.75"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2:21" ht="12.75"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2:21" ht="12.75"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2:21" ht="12.75"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2:21" ht="12.75"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2:21" ht="12.75"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2:21" ht="12.75"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2:21" ht="12.75"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2:21" ht="12.75"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2:21" ht="12.75"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2:21" ht="12.75"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2:21" ht="12.75"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2:21" ht="12.75"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2:21" ht="12.75"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2:21" ht="12.75"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2:21" ht="12.75"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2:21" ht="12.75"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2:21" ht="12.75"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2:21" ht="12.75"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2:21" ht="12.75"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2:21" ht="12.75"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2:21" ht="12.75"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2:21" ht="12.75"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2:21" ht="12.75"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2:21" ht="12.75"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2:21" ht="12.75"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2:21" ht="12.75"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2:21" ht="12.75"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2:21" ht="12.75"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2:21" ht="12.75"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2:21" ht="12.75"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2:21" ht="12.75"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2:21" ht="12.75"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2:21" ht="12.75"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2:21" ht="12.75"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2:21" ht="12.75"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2:21" ht="12.75"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2:21" ht="12.75"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2:21" ht="12.75"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2:21" ht="12.75"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2:21" ht="12.75"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2:21" ht="12.75"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2:21" ht="12.75"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2:21" ht="12.75"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2:21" ht="12.75"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2:21" ht="12.75"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2:21" ht="12.75"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2:21" ht="12.75"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2:21" ht="12.75"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2:21" ht="12.75"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2:21" ht="12.75"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2:21" ht="12.75"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2:21" ht="12.75"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2:21" ht="12.75"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2:21" ht="12.75"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2:21" ht="12.75"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2:21" ht="12.75"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2:21" ht="12.75"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2:21" ht="12.75"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2:21" ht="12.75"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2:21" ht="12.75"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2:21" ht="12.75"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2:21" ht="12.75"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2:21" ht="12.75"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2:21" ht="12.75"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2:21" ht="12.75"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2:21" ht="12.75"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2:21" ht="12.75"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2:21" ht="12.75"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2:21" ht="12.75"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2:21" ht="12.75"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2:21" ht="12.75"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2:21" ht="12.75"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2:21" ht="12.75"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2:21" ht="12.75"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2:21" ht="12.75"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2:21" ht="12.75"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2:21" ht="12.75"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2:21" ht="12.75"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2:21" ht="12.75"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2:21" ht="12.75"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2:21" ht="12.75"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2:21" ht="12.75"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2:21" ht="12.75"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2:21" ht="12.75"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2:21" ht="12.75"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2:21" ht="12.75"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2:21" ht="12.75"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2:21" ht="12.75"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2:21" ht="12.75"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2:21" ht="12.75"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2:21" ht="12.75"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2:21" ht="12.75"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2:21" ht="12.75"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2:21" ht="12.75"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2:21" ht="12.75"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2:21" ht="12.75"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2:21" ht="12.75"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2:21" ht="12.75"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2:21" ht="12.75"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2:21" ht="12.75"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2:21" ht="12.75"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2:21" ht="12.75"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2:21" ht="12.75"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2:21" ht="12.75"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2:21" ht="12.75"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2:21" ht="12.75"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2:21" ht="12.75"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2:21" ht="12.75"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2:21" ht="12.75"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2:21" ht="12.75"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2:21" ht="12.75"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2:21" ht="12.75"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2:21" ht="12.75"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2:21" ht="12.75"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2:21" ht="12.75"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2:21" ht="12.75"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2:21" ht="12.75"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2:21" ht="12.75"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2:21" ht="12.75"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2:21" ht="12.75"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2:21" ht="12.75"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2:21" ht="12.75"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2:21" ht="12.75"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2:21" ht="12.75"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2:21" ht="12.75"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2:21" ht="12.75"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2:21" ht="12.75"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2:21" ht="12.75"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2:21" ht="12.75"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2:21" ht="12.75"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2:21" ht="12.75"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2:21" ht="12.75"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2:21" ht="12.75"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2:21" ht="12.75"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2:21" ht="12.75"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2:21" ht="12.75"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2:21" ht="12.75"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2:21" ht="12.75"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2:21" ht="12.75"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2:21" ht="12.75"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2:21" ht="12.75"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2:21" ht="12.75"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2:21" ht="12.75"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2:21" ht="12.75"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2:21" ht="12.75"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2:21" ht="12.75"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2:21" ht="12.75"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2:21" ht="12.75"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2:21" ht="12.75"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2:21" ht="12.75"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2:21" ht="12.75"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2:21" ht="12.75"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2:21" ht="12.75"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2:21" ht="12.75"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2:21" ht="12.75"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2:21" ht="12.75"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2:21" ht="12.75"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2:21" ht="12.75"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2:21" ht="12.75"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2:21" ht="12.75"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2:21" ht="12.75"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2:21" ht="12.75"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2:21" ht="12.75"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2:21" ht="12.75"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2:21" ht="12.75"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2:21" ht="12.75"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2:21" ht="12.75"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2:21" ht="12.75"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2:21" ht="12.75"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2:21" ht="12.75"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2:21" ht="12.75"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2:21" ht="12.75"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2:21" ht="12.75"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2:21" ht="12.75"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2:21" ht="12.75"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2:21" ht="12.75"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2:21" ht="12.75"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2:21" ht="12.75"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2:21" ht="12.75"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2:21" ht="12.75"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2:21" ht="12.75"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2:21" ht="12.75"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2:21" ht="12.75"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2:21" ht="12.75"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2:21" ht="12.75"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2:21" ht="12.75"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2:21" ht="12.75"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2:21" ht="12.75"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2:21" ht="12.75"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2:21" ht="12.75"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2:21" ht="12.75"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2:21" ht="12.75"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2:21" ht="12.75"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2:21" ht="12.75"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2:21" ht="12.75"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2:21" ht="12.75"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2:21" ht="12.75"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2:21" ht="12.75"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2:21" ht="12.75"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2:21" ht="12.75"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2:21" ht="12.75"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2:21" ht="12.75"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2:21" ht="12.75"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2:21" ht="12.75"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2:21" ht="12.75"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2:21" ht="12.75"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2:21" ht="12.75"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2:21" ht="12.75"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2:21" ht="12.75"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2:21" ht="12.75"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2:21" ht="12.75"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2:21" ht="12.75"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2:21" ht="12.75"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2:21" ht="12.75"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2:21" ht="12.75"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2:21" ht="12.75"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2:21" ht="12.75"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2:21" ht="12.75"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2:21" ht="12.75"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2:21" ht="12.75"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2:21" ht="12.75"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2:21" ht="12.75"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2:21" ht="12.75"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2:21" ht="12.75"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2:21" ht="12.75"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2:21" ht="12.75"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2:21" ht="12.75"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2:21" ht="12.75"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2:21" ht="12.75"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2:21" ht="12.75"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2:21" ht="12.75"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2:21" ht="12.75"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2:21" ht="12.75"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2:21" ht="12.75"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2:21" ht="12.75"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2:21" ht="12.75"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2:21" ht="12.75"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2:21" ht="12.75"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2:21" ht="12.75"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2:21" ht="12.75"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2:21" ht="12.75"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2:21" ht="12.75"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2:21" ht="12.75"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2:21" ht="12.75"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2:21" ht="12.75"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2:21" ht="12.75"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2:21" ht="12.75"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2:21" ht="12.75"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2:21" ht="12.75"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2:21" ht="12.75"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2:21" ht="12.75"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2:21" ht="12.75"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2:21" ht="12.75"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2:21" ht="12.75"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2:21" ht="12.75"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2:21" ht="12.75"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2:21" ht="12.75"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2:21" ht="12.75"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2:21" ht="12.75"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2:21" ht="12.75"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2:21" ht="12.75"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2:21" ht="12.75"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2:21" ht="12.75"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2:21" ht="12.75"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2:21" ht="12.75"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2:21" ht="12.75"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2:21" ht="12.75"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2:21" ht="12.75"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2:21" ht="12.75"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2:21" ht="12.75"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2:21" ht="12.75"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2:21" ht="12.75"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2:21" ht="12.75"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2:21" ht="12.75"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2:21" ht="12.75"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2:21" ht="12.75"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2:21" ht="12.75"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2:21" ht="12.75"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2:21" ht="12.75"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2:21" ht="12.75"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2:21" ht="12.75"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2:21" ht="12.75"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2:21" ht="12.75"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2:21" ht="12.75"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2:21" ht="12.75"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2:21" ht="12.75"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2:21" ht="12.75"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2:21" ht="12.75"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2:21" ht="12.75"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2:21" ht="12.75"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2:21" ht="12.75"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2:21" ht="12.75"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2:21" ht="12.75"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2:21" ht="12.75"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2:21" ht="12.75"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2:21" ht="12.75"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2:21" ht="12.75"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2:21" ht="12.75"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2:21" ht="12.75"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2:21" ht="12.75"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2:21" ht="12.75"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2:21" ht="12.75"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2:21" ht="12.75"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2:21" ht="12.75"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2:21" ht="12.75"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2:21" ht="12.75"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2:21" ht="12.75"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2:21" ht="12.75"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2:21" ht="12.75"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2:21" ht="12.75"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2:21" ht="12.75"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2:21" ht="12.75"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2:21" ht="12.75"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2:21" ht="12.75"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2:21" ht="12.75"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2:21" ht="12.75"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2:21" ht="12.75"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2:21" ht="12.75"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2:21" ht="12.75"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2:21" ht="12.75"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2:21" ht="12.75"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2:21" ht="12.75"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2:21" ht="12.75"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2:21" ht="12.75"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2:21" ht="12.75"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2:21" ht="12.75"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2:21" ht="12.75"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2:21" ht="12.75"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2:21" ht="12.75"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2:21" ht="12.75"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2:21" ht="12.75"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2:21" ht="12.75"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2:21" ht="12.75"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2:21" ht="12.75"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2:21" ht="12.75"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2:21" ht="12.75"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2:21" ht="12.75"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2:21" ht="12.75"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2:21" ht="12.75"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2:21" ht="12.75"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2:21" ht="12.75"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2:21" ht="12.75"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2:21" ht="12.75"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2:21" ht="12.75"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2:21" ht="12.75"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2:21" ht="12.75"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2:21" ht="12.75"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2:21" ht="12.75"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2:21" ht="12.75"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2:21" ht="12.75"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2:21" ht="12.75"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2:21" ht="12.75"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2:21" ht="12.75"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2:21" ht="12.75"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2:21" ht="12.75"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2:21" ht="12.75"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2:21" ht="12.75"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2:21" ht="12.75"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2:21" ht="12.75"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2:21" ht="12.75"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2:21" ht="12.75"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2:21" ht="12.75"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2:21" ht="12.75"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2:21" ht="12.75"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2:21" ht="12.75"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2:21" ht="12.75"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2:21" ht="12.75"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2:21" ht="12.75"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2:21" ht="12.75"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2:21" ht="12.75"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2:21" ht="12.75"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2:21" ht="12.75"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2:21" ht="12.75"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2:21" ht="12.75"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2:21" ht="12.75"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2:21" ht="12.75"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2:21" ht="12.75"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2:21" ht="12.75"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2:21" ht="12.75"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2:21" ht="12.75"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2:21" ht="12.75"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2:21" ht="12.75"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2:21" ht="12.75"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2:21" ht="12.75"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2:21" ht="12.75"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2:21" ht="12.75"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2:21" ht="12.75"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2:21" ht="12.75"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2:21" ht="12.75"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2:21" ht="12.75"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2:21" ht="12.75"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2:21" ht="12.75"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2:21" ht="12.75"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2:21" ht="12.75"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2:21" ht="12.75"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2:21" ht="12.75"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2:21" ht="12.75"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2:21" ht="12.75"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2:21" ht="12.75"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2:21" ht="12.75"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2:21" ht="12.75"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2:21" ht="12.75"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2:21" ht="12.75"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2:21" ht="12.75"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2:21" ht="12.75"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2:21" ht="12.75"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2:21" ht="12.75"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2:21" ht="12.75"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2:21" ht="12.75"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2:21" ht="12.75"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2:21" ht="12.75"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2:21" ht="12.75"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2:21" ht="12.75"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2:21" ht="12.75"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2:21" ht="12.75"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2:21" ht="12.75"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2:21" ht="12.75"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2:21" ht="12.75"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2:21" ht="12.75"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2:21" ht="12.75"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2:21" ht="12.75"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2:21" ht="12.75"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2:21" ht="12.75"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2:21" ht="12.75"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2:21" ht="12.75"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2:21" ht="12.75"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2:21" ht="12.75"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2:21" ht="12.75"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2:21" ht="12.75"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2:21" ht="12.75"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2:21" ht="12.75"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2:21" ht="12.75"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2:21" ht="12.75"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2:21" ht="12.75"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2:21" ht="12.75"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2:21" ht="12.75"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2:21" ht="12.75"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2:21" ht="12.75"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2:21" ht="12.75"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2:21" ht="12.75"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2:21" ht="12.75"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2:21" ht="12.75"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2:21" ht="12.75"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2:21" ht="12.75"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2:21" ht="12.75"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2:21" ht="12.75"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2:21" ht="12.75"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2:21" ht="12.75"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2:21" ht="12.75"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2:21" ht="12.75"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2:21" ht="12.75"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2:21" ht="12.75"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2:21" ht="12.75"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2:21" ht="12.75"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2:21" ht="12.75"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2:21" ht="12.75"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2:21" ht="12.75"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2:21" ht="12.75"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2:21" ht="12.75"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2:21" ht="12.75"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2:21" ht="12.75"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2:21" ht="12.75"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2:21" ht="12.75"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2:21" ht="12.75"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2:21" ht="12.75"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2:21" ht="12.75"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2:21" ht="12.75"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2:21" ht="12.75"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2:21" ht="12.75"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2:21" ht="12.75"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2:21" ht="12.75"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2:21" ht="12.75"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2:21" ht="12.75"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2:21" ht="12.75"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2:21" ht="12.75"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2:21" ht="12.75"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2:21" ht="12.75"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2:21" ht="12.75"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2:21" ht="12.75"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2:21" ht="12.75"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2:21" ht="12.75"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2:21" ht="12.75"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2:21" ht="12.75"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2:21" ht="12.75"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2:21" ht="12.75"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2:21" ht="12.75"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2:21" ht="12.75"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2:21" ht="12.75"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2:21" ht="12.75"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2:21" ht="12.75"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2:21" ht="12.75"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2:21" ht="12.75"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2:21" ht="12.75"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2:21" ht="12.75"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2:21" ht="12.75"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2:21" ht="12.75"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2:21" ht="12.75"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2:21" ht="12.75"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2:21" ht="12.75"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2:21" ht="12.75"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2:21" ht="12.75"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2:21" ht="12.75"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2:21" ht="12.75"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2:21" ht="12.75"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2:21" ht="12.75"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2:21" ht="12.75"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2:21" ht="12.75"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2:21" ht="12.75"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2:21" ht="12.75"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2:21" ht="12.75"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2:21" ht="12.75"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2:21" ht="12.75"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2:21" ht="12.75"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2:21" ht="12.75"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2:21" ht="12.75"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2:21" ht="12.75"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2:21" ht="12.75"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2:21" ht="12.75"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2:21" ht="12.75"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2:21" ht="12.75"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2:21" ht="12.75"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2:21" ht="12.75"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2:21" ht="12.75"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2:21" ht="12.75"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2:21" ht="12.75"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2:21" ht="12.75"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2:21" ht="12.75"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2:21" ht="12.75"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2:21" ht="12.75"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2:21" ht="12.75"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2:21" ht="12.75"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2:21" ht="12.75"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2:21" ht="12.75"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2:21" ht="12.75"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2:21" ht="12.75"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2:21" ht="12.75"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2:21" ht="12.75"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2:21" ht="12.75"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2:21" ht="12.75"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2:21" ht="12.75"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2:21" ht="12.75"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2:21" ht="12.75"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2:21" ht="12.75"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2:21" ht="12.75"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2:21" ht="12.75"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2:21" ht="12.75"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2:21" ht="12.75"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2:21" ht="12.75"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2:21" ht="12.75"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2:21" ht="12.75"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2:21" ht="12.75"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2:21" ht="12.75"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2:21" ht="12.75"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2:21" ht="12.75"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2:21" ht="12.75"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2:21" ht="12.75"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2:21" ht="12.75"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2:21" ht="12.75"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2:21" ht="12.75"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2:21" ht="12.75"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2:21" ht="12.75"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2:21" ht="12.75"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2:21" ht="12.75"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2:21" ht="12.75"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2:21" ht="12.75"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2:21" ht="12.75"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2:21" ht="12.75"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2:21" ht="12.75"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2:21" ht="12.75"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2:21" ht="12.75"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2:21" ht="12.75"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2:21" ht="12.75"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2:21" ht="12.75"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2:21" ht="12.75"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2:21" ht="12.75"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2:21" ht="12.75"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2:21" ht="12.75"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2:21" ht="12.75"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2:21" ht="12.75"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2:21" ht="12.75"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2:21" ht="12.75"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2:21" ht="12.75"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2:21" ht="12.75"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2:21" ht="12.75"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2:21" ht="12.75"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2:21" ht="12.75"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2:21" ht="12.75"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2:21" ht="12.75"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2:21" ht="12.75"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2:21" ht="12.75"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2:21" ht="12.75"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2:21" ht="12.75"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2:21" ht="12.75"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2:21" ht="12.75"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2:21" ht="12.75"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2:21" ht="12.75"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2:21" ht="12.75"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2:21" ht="12.75"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2:21" ht="12.75"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2:21" ht="12.75"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2:21" ht="12.75"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2:21" ht="12.75"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2:21" ht="12.75"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2:21" ht="12.75"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2:21" ht="12.75"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2:21" ht="12.75"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2:21" ht="12.75"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2:21" ht="12.75"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2:21" ht="12.75"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2:21" ht="12.75"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2:21" ht="12.75"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2:21" ht="12.75"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2:21" ht="12.75"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2:21" ht="12.75"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2:21" ht="12.75"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2:21" ht="12.75"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2:21" ht="12.75"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2:21" ht="12.75"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2:21" ht="12.75"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2:21" ht="12.75"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2:21" ht="12.75"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2:21" ht="12.75"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2:21" ht="12.75"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2:21" ht="12.75"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2:21" ht="12.75"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2:21" ht="12.75"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2:21" ht="12.75"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2:21" ht="12.75"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2:21" ht="12.75"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2:21" ht="12.75"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2:21" ht="12.75"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2:21" ht="12.75"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2:21" ht="12.75"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2:21" ht="12.75"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2:21" ht="12.75"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2:21" ht="12.75"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2:21" ht="12.75"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2:21" ht="12.75"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2:21" ht="12.75"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2:21" ht="12.75"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2:21" ht="12.75"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2:21" ht="12.75"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2:21" ht="12.75"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2:21" ht="12.75"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2:21" ht="12.75"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2:21" ht="12.75"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2:21" ht="12.75"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2:21" ht="12.75"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2:21" ht="12.75"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2:21" ht="12.75"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2:21" ht="12.75"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2:21" ht="12.75"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2:21" ht="12.75"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2:21" ht="12.75"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2:21" ht="12.75"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2:21" ht="12.75"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2:21" ht="12.75"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2:21" ht="12.75"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2:21" ht="12.75"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2:21" ht="12.75"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2:21" ht="12.75"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2:21" ht="12.75"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2:21" ht="12.75"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2:21" ht="12.75"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2:21" ht="12.75"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2:21" ht="12.75"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2:21" ht="12.75"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2:21" ht="12.75"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2:21" ht="12.75"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2:21" ht="12.75"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2:21" ht="12.75"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2:21" ht="12.75"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2:21" ht="12.75"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2:21" ht="12.75"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2:21" ht="12.75"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2:21" ht="12.75"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2:21" ht="12.75"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2:21" ht="12.75"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2:21" ht="12.75"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2:21" ht="12.75"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2:21" ht="12.75"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2:21" ht="12.75"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2:21" ht="12.75"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2:21" ht="12.75"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2:21" ht="12.75"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2:21" ht="12.75"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2:21" ht="12.75"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2:21" ht="12.75"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2:21" ht="12.75"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2:21" ht="12.75"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2:21" ht="12.75"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2:21" ht="12.75"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2:21" ht="12.75"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2:21" ht="12.75"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2:21" ht="12.75"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2:21" ht="12.75"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2:21" ht="12.75"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2:21" ht="12.75"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2:21" ht="12.75"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2:21" ht="12.75"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2:21" ht="12.75"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2:21" ht="12.75"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2:21" ht="12.75"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2:21" ht="12.75"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2:21" ht="12.75"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2:21" ht="12.75"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2:21" ht="12.75"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2:21" ht="12.75"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2:21" ht="12.75"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2:21" ht="12.75"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2:21" ht="12.75"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2:21" ht="12.75"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2:21" ht="12.75"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2:21" ht="12.75"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2:21" ht="12.75"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2:21" ht="12.75"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2:21" ht="12.75"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2:21" ht="12.75"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2:21" ht="12.75"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2:21" ht="12.75"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2:21" ht="12.75"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2:21" ht="12.75"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2:21" ht="12.75"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2:21" ht="12.75"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2:21" ht="12.75"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2:21" ht="12.75"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2:21" ht="12.75"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2:21" ht="12.75"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2:21" ht="12.75"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2:21" ht="12.75"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2:21" ht="12.75"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2:21" ht="12.75"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2:21" ht="12.75"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2:21" ht="12.75"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2:21" ht="12.75"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2:21" ht="12.75"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2:21" ht="12.75"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2:21" ht="12.75"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2:21" ht="12.75"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2:21" ht="12.75"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2:21" ht="12.75"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2:21" ht="12.75"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2:21" ht="12.75"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2:21" ht="12.75"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2:21" ht="12.75"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2:21" ht="12.75"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2:21" ht="12.75"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2:21" ht="12.75"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2:21" ht="12.75"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2:21" ht="12.75"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2:21" ht="12.75"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2:21" ht="12.75"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2:21" ht="12.75"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2:21" ht="12.75"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2:21" ht="12.75"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2:21" ht="12.75"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2:21" ht="12.75"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2:21" ht="12.75"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2:21" ht="12.75"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2:21" ht="12.75"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2:21" ht="12.75"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2:21" ht="12.75"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2:21" ht="12.75"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2:21" ht="12.75"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2:21" ht="12.75"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2:21" ht="12.75"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2:21" ht="12.75"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2:21" ht="12.75"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2:21" ht="12.75"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2:21" ht="12.75"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2:21" ht="12.75"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2:21" ht="12.75"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2:21" ht="12.75"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2:21" ht="12.75"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2:21" ht="12.75"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2:21" ht="12.75"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2:21" ht="12.75"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2:21" ht="12.75"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2:21" ht="12.75"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2:21" ht="12.75"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2:21" ht="12.75"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2:21" ht="12.75"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2:21" ht="12.75"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2:21" ht="12.75"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2:21" ht="12.75"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2:21" ht="12.75"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2:21" ht="12.75"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2:21" ht="12.75"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2:21" ht="12.75"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2:21" ht="12.75"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2:21" ht="12.75"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2:21" ht="12.75"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2:21" ht="12.75"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2:21" ht="12.75"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2:21" ht="12.75"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2:21" ht="12.75"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2:21" ht="12.75"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2:21" ht="12.75"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2:21" ht="12.75"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2:21" ht="12.75"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2:21" ht="12.75"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2:21" ht="12.75"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2:21" ht="12.75"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2:21" ht="12.75"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2:21" ht="12.75"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2:21" ht="12.75"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2:21" ht="12.75"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2:21" ht="12.75"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2:21" ht="12.75"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2:21" ht="12.75"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2:21" ht="12.75"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2:21" ht="12.75"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2:21" ht="12.75"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2:21" ht="12.75"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2:21" ht="12.75"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2:21" ht="12.75"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2:21" ht="12.75"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2:21" ht="12.75"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2:21" ht="12.75"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2:21" ht="12.75"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12:21" ht="12.75"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2:21" ht="12.75"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2:21" ht="12.75"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2:21" ht="12.75"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2:21" ht="12.75"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2:21" ht="12.75"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2:21" ht="12.75"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2:21" ht="12.75"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2:21" ht="12.75"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12:21" ht="12.75"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2:21" ht="12.75"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2:21" ht="12.75"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2:21" ht="12.75"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2:21" ht="12.75"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2:21" ht="12.75"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2:21" ht="12.75"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2:21" ht="12.75"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2:21" ht="12.75"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2:21" ht="12.75"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2:21" ht="12.75"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2:21" ht="12.75"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2:21" ht="12.75"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2:21" ht="12.75"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2:21" ht="12.75"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2:21" ht="12.75"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2:21" ht="12.75"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2:21" ht="12.75"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2:21" ht="12.75"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2:21" ht="12.75"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2:21" ht="12.75"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2:21" ht="12.75"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2:21" ht="12.75"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2:21" ht="12.75"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2:21" ht="12.75"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2:21" ht="12.75"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2:21" ht="12.75"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2:21" ht="12.75"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2:21" ht="12.75"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2:21" ht="12.75"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2:21" ht="12.75"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2:21" ht="12.75"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2:21" ht="12.75"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2:21" ht="12.75"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2:21" ht="12.75"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2:21" ht="12.75"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2:21" ht="12.75"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2:21" ht="12.75"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2:21" ht="12.75"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2:21" ht="12.75"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2:21" ht="12.75"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2:21" ht="12.75"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2:21" ht="12.75"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2:21" ht="12.75"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2:21" ht="12.75"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2:21" ht="12.75"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2:21" ht="12.75"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2:21" ht="12.75"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2:21" ht="12.75"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2:21" ht="12.75"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2:21" ht="12.75"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2:21" ht="12.75"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2:21" ht="12.75"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2:21" ht="12.75"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2:21" ht="12.75"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2:21" ht="12.75"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2:21" ht="12.75"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2:21" ht="12.75"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2:21" ht="12.75"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2:21" ht="12.75"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2:21" ht="12.75"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2:21" ht="12.75"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2:21" ht="12.75"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2:21" ht="12.75"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2:21" ht="12.75"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2:21" ht="12.75"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2:21" ht="12.75"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2:21" ht="12.75"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2:21" ht="12.75"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2:21" ht="12.75"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2:21" ht="12.75"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2:21" ht="12.75"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2:21" ht="12.75"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2:21" ht="12.75"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2:21" ht="12.75"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2:21" ht="12.75"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2:21" ht="12.75"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2:21" ht="12.75"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2:21" ht="12.75"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2:21" ht="12.75"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2:21" ht="12.75"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2:21" ht="12.75"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2:21" ht="12.75"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2:21" ht="12.75"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2:21" ht="12.75"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2:21" ht="12.75"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2:21" ht="12.75"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2:21" ht="12.75"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2:21" ht="12.75"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2:21" ht="12.75"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2:21" ht="12.75"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2:21" ht="12.75"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2:21" ht="12.75"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2:21" ht="12.75"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2:21" ht="12.75"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2:21" ht="12.75"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2:21" ht="12.75"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2:21" ht="12.75"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2:21" ht="12.75"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2:21" ht="12.75"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2:21" ht="12.75"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2:21" ht="12.75"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2:21" ht="12.75"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2:21" ht="12.75"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2:21" ht="12.75"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2:21" ht="12.75"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2:21" ht="12.75"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12:21" ht="12.75"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12:21" ht="12.75"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2:21" ht="12.75"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2:21" ht="12.75"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2:21" ht="12.75"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2:21" ht="12.75"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12:21" ht="12.75"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2:21" ht="12.75"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2:21" ht="12.75"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2:21" ht="12.75"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2:21" ht="12.75"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2:21" ht="12.75"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2:21" ht="12.75"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12:21" ht="12.75"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2:21" ht="12.75"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2:21" ht="12.75"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2:21" ht="12.75"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2:21" ht="12.75"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2:21" ht="12.75"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2:21" ht="12.75"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2:21" ht="12.75">
      <c r="L1559" s="1"/>
      <c r="M1559" s="1"/>
      <c r="N1559" s="1"/>
      <c r="O1559" s="1"/>
      <c r="P1559" s="1"/>
      <c r="Q1559" s="1"/>
      <c r="R1559" s="1"/>
      <c r="S1559" s="1"/>
      <c r="T1559" s="1"/>
      <c r="U1559" s="1"/>
    </row>
    <row r="1560" spans="12:21" ht="12.75"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2:21" ht="12.75"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2:21" ht="12.75"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2:21" ht="12.75"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2:21" ht="12.75"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2:21" ht="12.75"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2:21" ht="12.75"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2:21" ht="12.75"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2:21" ht="12.75"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2:21" ht="12.75"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2:21" ht="12.75"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2:21" ht="12.75"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2:21" ht="12.75"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2:21" ht="12.75"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2:21" ht="12.75"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2:21" ht="12.75"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2:21" ht="12.75"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2:21" ht="12.75"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2:21" ht="12.75"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2:21" ht="12.75"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2:21" ht="12.75"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2:21" ht="12.75"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2:21" ht="12.75"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2:21" ht="12.75"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2:21" ht="12.75"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2:21" ht="12.75"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2:21" ht="12.75"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2:21" ht="12.75"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2:21" ht="12.75"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2:21" ht="12.75"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2:21" ht="12.75"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2:21" ht="12.75"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2:21" ht="12.75"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2:21" ht="12.75"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2:21" ht="12.75"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2:21" ht="12.75"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2:21" ht="12.75"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2:21" ht="12.75"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2:21" ht="12.75"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2:21" ht="12.75"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2:21" ht="12.75"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2:21" ht="12.75"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2:21" ht="12.75"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2:21" ht="12.75"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2:21" ht="12.75"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2:21" ht="12.75"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2:21" ht="12.75"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2:21" ht="12.75"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12:21" ht="12.75"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2:21" ht="12.75"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2:21" ht="12.75"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2:21" ht="12.75"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2:21" ht="12.75"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2:21" ht="12.75"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2:21" ht="12.75"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2:21" ht="12.75"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2:21" ht="12.75"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2:21" ht="12.75"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2:21" ht="12.75"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2:21" ht="12.75"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2:21" ht="12.75"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2:21" ht="12.75"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2:21" ht="12.75"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2:21" ht="12.75"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2:21" ht="12.75"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2:21" ht="12.75"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2:21" ht="12.75"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2:21" ht="12.75"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2:21" ht="12.75"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2:21" ht="12.75"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2:21" ht="12.75"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2:21" ht="12.75"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2:21" ht="12.75"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2:21" ht="12.75"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2:21" ht="12.75"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2:21" ht="12.75"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2:21" ht="12.75"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2:21" ht="12.75"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2:21" ht="12.75"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2:21" ht="12.75"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2:21" ht="12.75"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2:21" ht="12.75"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2:21" ht="12.75"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2:21" ht="12.75"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2:21" ht="12.75"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2:21" ht="12.75"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2:21" ht="12.75"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2:21" ht="12.75"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2:21" ht="12.75"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2:21" ht="12.75"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2:21" ht="12.75"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2:21" ht="12.75"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2:21" ht="12.75"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2:21" ht="12.75"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2:21" ht="12.75"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2:21" ht="12.75"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2:21" ht="12.75"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12:21" ht="12.75"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2:21" ht="12.75"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2:21" ht="12.75"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12:21" ht="12.75"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12:21" ht="12.75"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2:21" ht="12.75"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2:21" ht="12.75"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12:21" ht="12.75"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2:21" ht="12.75"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2:21" ht="12.75"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2:21" ht="12.75"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12:21" ht="12.75"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2:21" ht="12.75"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2:21" ht="12.75"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2:21" ht="12.75"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12:21" ht="12.75"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2:21" ht="12.75"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12:21" ht="12.75"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12:21" ht="12.75"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2:21" ht="12.75"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2:21" ht="12.75"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12:21" ht="12.75"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2:21" ht="12.75"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2:21" ht="12.75"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2:21" ht="12.75"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2:21" ht="12.75"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2:21" ht="12.75"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2:21" ht="12.75"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12:21" ht="12.75"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2:21" ht="12.75"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2:21" ht="12.75"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2:21" ht="12.75"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2:21" ht="12.75"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2:21" ht="12.75"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2:21" ht="12.75"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2:21" ht="12.75"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2:21" ht="12.75"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2:21" ht="12.75"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2:21" ht="12.75"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2:21" ht="12.75"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2:21" ht="12.75"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2:21" ht="12.75"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2:21" ht="12.75"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2:21" ht="12.75"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2:21" ht="12.75"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2:21" ht="12.75"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2:21" ht="12.75"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2:21" ht="12.75"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2:21" ht="12.75"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2:21" ht="12.75"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2:21" ht="12.75"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2:21" ht="12.75"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2:21" ht="12.75"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2:21" ht="12.75"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2:21" ht="12.75"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2:21" ht="12.75"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2:21" ht="12.75"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2:21" ht="12.75"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2:21" ht="12.75"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2:21" ht="12.75"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2:21" ht="12.75"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2:21" ht="12.75"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2:21" ht="12.75"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2:21" ht="12.75"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2:21" ht="12.75"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2:21" ht="12.75"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2:21" ht="12.75"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2:21" ht="12.75"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2:21" ht="12.75"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2:21" ht="12.75"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2:21" ht="12.75"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2:21" ht="12.75"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2:21" ht="12.75"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2:21" ht="12.75"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2:21" ht="12.75"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2:21" ht="12.75"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2:21" ht="12.75"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2:21" ht="12.75"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2:21" ht="12.75"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</sheetData>
  <sheetProtection/>
  <mergeCells count="12">
    <mergeCell ref="B50:D50"/>
    <mergeCell ref="F50:I50"/>
    <mergeCell ref="L50:U51"/>
    <mergeCell ref="C5:I5"/>
    <mergeCell ref="D6:F6"/>
    <mergeCell ref="G6:I6"/>
    <mergeCell ref="B21:H21"/>
    <mergeCell ref="B41:H41"/>
    <mergeCell ref="F42:G42"/>
    <mergeCell ref="F43:G43"/>
    <mergeCell ref="F44:G44"/>
    <mergeCell ref="F45:G45"/>
  </mergeCells>
  <dataValidations count="1">
    <dataValidation type="whole" operator="greaterThanOrEqual" allowBlank="1" showInputMessage="1" showErrorMessage="1" sqref="U31 I22:I25">
      <formula1>5000</formula1>
    </dataValidation>
  </dataValidations>
  <printOptions/>
  <pageMargins left="0" right="0" top="1" bottom="1" header="0.5" footer="0.5"/>
  <pageSetup horizontalDpi="600" verticalDpi="600" orientation="portrait" scale="59" r:id="rId3"/>
  <colBreaks count="1" manualBreakCount="1">
    <brk id="10" max="6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37"/>
  <sheetViews>
    <sheetView showGridLines="0" tabSelected="1" view="pageBreakPreview" zoomScale="75" zoomScaleNormal="75" zoomScaleSheetLayoutView="75" zoomScalePageLayoutView="0" workbookViewId="0" topLeftCell="A55">
      <selection activeCell="V68" sqref="V68"/>
    </sheetView>
  </sheetViews>
  <sheetFormatPr defaultColWidth="9.140625" defaultRowHeight="12.75"/>
  <cols>
    <col min="1" max="1" width="3.57421875" style="0" customWidth="1"/>
    <col min="2" max="2" width="4.140625" style="1" customWidth="1"/>
    <col min="4" max="4" width="9.140625" style="0" customWidth="1"/>
    <col min="7" max="7" width="15.421875" style="0" customWidth="1"/>
    <col min="8" max="8" width="32.57421875" style="0" customWidth="1"/>
    <col min="9" max="9" width="18.7109375" style="0" customWidth="1"/>
    <col min="10" max="10" width="20.57421875" style="0" customWidth="1"/>
    <col min="11" max="11" width="19.8515625" style="0" customWidth="1"/>
    <col min="12" max="12" width="18.7109375" style="0" customWidth="1"/>
    <col min="13" max="13" width="9.00390625" style="0" customWidth="1"/>
    <col min="14" max="14" width="37.57421875" style="66" hidden="1" customWidth="1"/>
    <col min="15" max="15" width="18.7109375" style="66" hidden="1" customWidth="1"/>
    <col min="16" max="16" width="10.421875" style="66" hidden="1" customWidth="1"/>
    <col min="17" max="17" width="10.57421875" style="66" hidden="1" customWidth="1"/>
    <col min="18" max="18" width="10.421875" style="66" hidden="1" customWidth="1"/>
    <col min="19" max="19" width="13.421875" style="66" hidden="1" customWidth="1"/>
    <col min="20" max="20" width="10.7109375" style="66" hidden="1" customWidth="1"/>
    <col min="21" max="21" width="10.421875" style="66" hidden="1" customWidth="1"/>
  </cols>
  <sheetData>
    <row r="1" spans="2:21" s="13" customFormat="1" ht="16.5">
      <c r="B1" s="12"/>
      <c r="H1" s="14"/>
      <c r="I1" s="14" t="s">
        <v>71</v>
      </c>
      <c r="L1" s="14"/>
      <c r="N1" s="57"/>
      <c r="O1" s="58"/>
      <c r="P1" s="58"/>
      <c r="Q1" s="58"/>
      <c r="R1" s="58"/>
      <c r="S1" s="58"/>
      <c r="T1" s="58"/>
      <c r="U1" s="58"/>
    </row>
    <row r="2" spans="2:21" s="13" customFormat="1" ht="16.5">
      <c r="B2" s="13" t="s">
        <v>100</v>
      </c>
      <c r="N2" s="58"/>
      <c r="O2" s="58"/>
      <c r="P2" s="58"/>
      <c r="Q2" s="58"/>
      <c r="R2" s="58"/>
      <c r="S2" s="58"/>
      <c r="T2" s="58"/>
      <c r="U2" s="58"/>
    </row>
    <row r="3" spans="14:21" s="13" customFormat="1" ht="16.5">
      <c r="N3" s="58"/>
      <c r="O3" s="58"/>
      <c r="P3" s="58"/>
      <c r="Q3" s="58"/>
      <c r="R3" s="58"/>
      <c r="S3" s="58"/>
      <c r="T3" s="58"/>
      <c r="U3" s="58"/>
    </row>
    <row r="4" spans="7:21" s="13" customFormat="1" ht="16.5">
      <c r="G4" s="9"/>
      <c r="N4" s="58"/>
      <c r="O4" s="58"/>
      <c r="P4" s="58"/>
      <c r="Q4" s="58"/>
      <c r="R4" s="58"/>
      <c r="S4" s="58"/>
      <c r="T4" s="58"/>
      <c r="U4" s="58"/>
    </row>
    <row r="5" spans="2:21" s="13" customFormat="1" ht="16.5">
      <c r="B5" s="4" t="s">
        <v>53</v>
      </c>
      <c r="C5" s="5"/>
      <c r="D5" s="6" t="s">
        <v>54</v>
      </c>
      <c r="E5" s="5" t="s">
        <v>0</v>
      </c>
      <c r="F5" s="5"/>
      <c r="G5" s="43">
        <f>+'year 1'!P5</f>
        <v>0</v>
      </c>
      <c r="H5" s="43"/>
      <c r="I5" s="43"/>
      <c r="J5" s="43"/>
      <c r="K5" s="43"/>
      <c r="L5" s="7"/>
      <c r="N5" s="57"/>
      <c r="O5" s="58"/>
      <c r="P5" s="58"/>
      <c r="Q5" s="58"/>
      <c r="R5" s="58"/>
      <c r="S5" s="58"/>
      <c r="T5" s="58"/>
      <c r="U5" s="58"/>
    </row>
    <row r="6" spans="2:21" s="13" customFormat="1" ht="16.5">
      <c r="B6" s="8"/>
      <c r="C6" s="9"/>
      <c r="D6" s="9"/>
      <c r="E6" s="9"/>
      <c r="F6" s="9"/>
      <c r="G6" s="67"/>
      <c r="H6" s="9"/>
      <c r="I6" s="9"/>
      <c r="J6" s="9"/>
      <c r="K6" s="9"/>
      <c r="L6" s="10"/>
      <c r="N6" s="58"/>
      <c r="O6" s="59"/>
      <c r="P6" s="146"/>
      <c r="Q6" s="146"/>
      <c r="R6" s="146"/>
      <c r="S6" s="146"/>
      <c r="T6" s="146"/>
      <c r="U6" s="146"/>
    </row>
    <row r="7" spans="2:21" s="13" customFormat="1" ht="16.5">
      <c r="B7" s="16" t="s">
        <v>11</v>
      </c>
      <c r="C7" s="17" t="s">
        <v>77</v>
      </c>
      <c r="D7" s="17"/>
      <c r="E7" s="17"/>
      <c r="F7" s="17"/>
      <c r="G7" s="17"/>
      <c r="H7" s="18"/>
      <c r="I7" s="19"/>
      <c r="J7" s="19"/>
      <c r="K7" s="20"/>
      <c r="L7" s="21"/>
      <c r="N7" s="59"/>
      <c r="O7" s="59"/>
      <c r="P7" s="58"/>
      <c r="Q7" s="58"/>
      <c r="R7" s="58"/>
      <c r="S7" s="58"/>
      <c r="T7" s="58"/>
      <c r="U7" s="58"/>
    </row>
    <row r="8" spans="2:21" s="13" customFormat="1" ht="16.5">
      <c r="B8" s="28"/>
      <c r="C8" s="29" t="s">
        <v>27</v>
      </c>
      <c r="D8" s="29"/>
      <c r="E8" s="29"/>
      <c r="F8" s="29"/>
      <c r="G8" s="29"/>
      <c r="H8" s="30"/>
      <c r="I8" s="31"/>
      <c r="J8" s="31" t="s">
        <v>1</v>
      </c>
      <c r="K8" s="32"/>
      <c r="L8" s="33" t="s">
        <v>5</v>
      </c>
      <c r="M8" s="34"/>
      <c r="N8" s="58"/>
      <c r="O8" s="64"/>
      <c r="P8" s="65"/>
      <c r="Q8" s="65"/>
      <c r="R8" s="65"/>
      <c r="S8" s="60"/>
      <c r="T8" s="60"/>
      <c r="U8" s="60"/>
    </row>
    <row r="9" spans="2:21" s="13" customFormat="1" ht="16.5">
      <c r="B9" s="37"/>
      <c r="C9" s="29" t="s">
        <v>26</v>
      </c>
      <c r="D9" s="38"/>
      <c r="E9" s="38"/>
      <c r="F9" s="38"/>
      <c r="G9" s="38"/>
      <c r="H9" s="39"/>
      <c r="I9" s="40" t="s">
        <v>2</v>
      </c>
      <c r="J9" s="40" t="s">
        <v>3</v>
      </c>
      <c r="K9" s="40" t="s">
        <v>4</v>
      </c>
      <c r="L9" s="23" t="s">
        <v>6</v>
      </c>
      <c r="M9" s="63"/>
      <c r="N9" s="58"/>
      <c r="O9" s="60"/>
      <c r="P9" s="65"/>
      <c r="Q9" s="65"/>
      <c r="R9" s="65"/>
      <c r="S9" s="60"/>
      <c r="T9" s="60"/>
      <c r="U9" s="60"/>
    </row>
    <row r="10" spans="2:21" s="13" customFormat="1" ht="16.5">
      <c r="B10" s="70" t="s">
        <v>7</v>
      </c>
      <c r="C10" s="76">
        <f>+'year 1'!B8</f>
        <v>0</v>
      </c>
      <c r="D10" s="71"/>
      <c r="E10" s="71"/>
      <c r="F10" s="71"/>
      <c r="G10" s="71"/>
      <c r="H10" s="72"/>
      <c r="I10" s="101">
        <f>+'year 1'!R10+'year 2'!R10+'year 3'!R10+'year 4'!R10+'year 5'!R10</f>
        <v>0</v>
      </c>
      <c r="J10" s="101">
        <f>+'year 1'!S10+'year 2'!S10+'year 3'!S10+'year 4'!S10+'year 5'!S10</f>
        <v>0</v>
      </c>
      <c r="K10" s="101">
        <f>+'year 1'!T10+'year 2'!T10+'year 3'!T10+'year 4'!T10+'year 5'!T10</f>
        <v>0</v>
      </c>
      <c r="L10" s="104">
        <f>+'year 1'!U10+'year 2'!U10+'year 3'!U10+'year 4'!U10+'year 5'!U10</f>
        <v>0</v>
      </c>
      <c r="M10" s="34"/>
      <c r="N10" s="58"/>
      <c r="O10" s="60"/>
      <c r="P10" s="65"/>
      <c r="Q10" s="65"/>
      <c r="R10" s="65"/>
      <c r="S10" s="60"/>
      <c r="T10" s="60"/>
      <c r="U10" s="60"/>
    </row>
    <row r="11" spans="2:21" s="13" customFormat="1" ht="16.5">
      <c r="B11" s="70" t="s">
        <v>8</v>
      </c>
      <c r="C11" s="76">
        <f>+'year 1'!B9</f>
        <v>0</v>
      </c>
      <c r="D11" s="71"/>
      <c r="E11" s="71"/>
      <c r="F11" s="71"/>
      <c r="G11" s="71"/>
      <c r="H11" s="72"/>
      <c r="I11" s="101">
        <f>+'year 1'!R11+'year 2'!R11+'year 3'!R11+'year 4'!R11+'year 5'!R11</f>
        <v>0</v>
      </c>
      <c r="J11" s="101">
        <f>+'year 1'!S11+'year 2'!S11+'year 3'!S11+'year 4'!S11+'year 5'!S11</f>
        <v>0</v>
      </c>
      <c r="K11" s="101">
        <f>+'year 1'!T11+'year 2'!T11+'year 3'!T11+'year 4'!T11+'year 5'!T11</f>
        <v>0</v>
      </c>
      <c r="L11" s="104">
        <f>+'year 1'!U11+'year 2'!U11+'year 3'!U11+'year 4'!U11+'year 5'!U11</f>
        <v>0</v>
      </c>
      <c r="M11" s="34"/>
      <c r="N11" s="58"/>
      <c r="O11" s="60"/>
      <c r="P11" s="65"/>
      <c r="Q11" s="65"/>
      <c r="R11" s="65"/>
      <c r="S11" s="60"/>
      <c r="T11" s="60"/>
      <c r="U11" s="60"/>
    </row>
    <row r="12" spans="2:21" s="13" customFormat="1" ht="16.5">
      <c r="B12" s="70" t="s">
        <v>9</v>
      </c>
      <c r="C12" s="76">
        <f>+'year 1'!B10</f>
        <v>0</v>
      </c>
      <c r="D12" s="71"/>
      <c r="E12" s="71"/>
      <c r="F12" s="71"/>
      <c r="G12" s="71"/>
      <c r="H12" s="72"/>
      <c r="I12" s="101">
        <f>+'year 1'!R12+'year 2'!R12+'year 3'!R12+'year 4'!R12+'year 5'!R12</f>
        <v>0</v>
      </c>
      <c r="J12" s="101">
        <f>+'year 1'!S12+'year 2'!S12+'year 3'!S12+'year 4'!S12+'year 5'!S12</f>
        <v>0</v>
      </c>
      <c r="K12" s="101">
        <f>+'year 1'!T12+'year 2'!T12+'year 3'!T12+'year 4'!T12+'year 5'!T12</f>
        <v>0</v>
      </c>
      <c r="L12" s="104">
        <f>+'year 1'!U12+'year 2'!U12+'year 3'!U12+'year 4'!U12+'year 5'!U12</f>
        <v>0</v>
      </c>
      <c r="M12" s="34"/>
      <c r="N12" s="58"/>
      <c r="O12" s="60"/>
      <c r="P12" s="65"/>
      <c r="Q12" s="65"/>
      <c r="R12" s="65"/>
      <c r="S12" s="60"/>
      <c r="T12" s="60"/>
      <c r="U12" s="60"/>
    </row>
    <row r="13" spans="2:21" s="13" customFormat="1" ht="16.5">
      <c r="B13" s="70" t="s">
        <v>10</v>
      </c>
      <c r="C13" s="76">
        <f>+'year 1'!B11</f>
        <v>0</v>
      </c>
      <c r="D13" s="71"/>
      <c r="E13" s="71"/>
      <c r="F13" s="71"/>
      <c r="G13" s="71"/>
      <c r="H13" s="72"/>
      <c r="I13" s="101">
        <f>+'year 1'!R13+'year 2'!R13+'year 3'!R13+'year 4'!R13+'year 5'!R13</f>
        <v>0</v>
      </c>
      <c r="J13" s="101">
        <f>+'year 1'!S13+'year 2'!S13+'year 3'!S13+'year 4'!S13+'year 5'!S13</f>
        <v>0</v>
      </c>
      <c r="K13" s="101">
        <f>+'year 1'!T13+'year 2'!T13+'year 3'!T13+'year 4'!T13+'year 5'!T13</f>
        <v>0</v>
      </c>
      <c r="L13" s="104">
        <f>+'year 1'!U13+'year 2'!U13+'year 3'!U13+'year 4'!U13+'year 5'!U13</f>
        <v>0</v>
      </c>
      <c r="M13" s="34"/>
      <c r="N13" s="58"/>
      <c r="O13" s="60"/>
      <c r="P13" s="65"/>
      <c r="Q13" s="65"/>
      <c r="R13" s="65"/>
      <c r="S13" s="60"/>
      <c r="T13" s="60"/>
      <c r="U13" s="60"/>
    </row>
    <row r="14" spans="2:21" s="13" customFormat="1" ht="16.5">
      <c r="B14" s="73" t="s">
        <v>12</v>
      </c>
      <c r="C14" s="76">
        <f>+'year 1'!B12</f>
        <v>0</v>
      </c>
      <c r="D14" s="74"/>
      <c r="E14" s="74"/>
      <c r="F14" s="74"/>
      <c r="G14" s="74"/>
      <c r="H14" s="75"/>
      <c r="I14" s="101">
        <f>+'year 1'!R14+'year 2'!R14+'year 3'!R14+'year 4'!R14+'year 5'!R14</f>
        <v>0</v>
      </c>
      <c r="J14" s="101">
        <f>+'year 1'!S14+'year 2'!S14+'year 3'!S14+'year 4'!S14+'year 5'!S14</f>
        <v>0</v>
      </c>
      <c r="K14" s="101">
        <f>+'year 1'!T14+'year 2'!T14+'year 3'!T14+'year 4'!T14+'year 5'!T14</f>
        <v>0</v>
      </c>
      <c r="L14" s="104">
        <f>+'year 1'!U14+'year 2'!U14+'year 3'!U14+'year 4'!U14+'year 5'!U14</f>
        <v>0</v>
      </c>
      <c r="M14" s="34"/>
      <c r="N14" s="58"/>
      <c r="O14" s="60"/>
      <c r="P14" s="65"/>
      <c r="Q14" s="65"/>
      <c r="R14" s="65"/>
      <c r="S14" s="60"/>
      <c r="T14" s="60"/>
      <c r="U14" s="60"/>
    </row>
    <row r="15" spans="2:21" s="13" customFormat="1" ht="16.5">
      <c r="B15" s="73" t="s">
        <v>16</v>
      </c>
      <c r="C15" s="76">
        <f>+'year 1'!B13</f>
        <v>0</v>
      </c>
      <c r="D15" s="74"/>
      <c r="E15" s="74"/>
      <c r="F15" s="74"/>
      <c r="G15" s="74"/>
      <c r="H15" s="75"/>
      <c r="I15" s="101">
        <f>+'year 1'!R15+'year 2'!R15+'year 3'!R15+'year 4'!R15+'year 5'!R15</f>
        <v>0</v>
      </c>
      <c r="J15" s="101">
        <f>+'year 1'!S15+'year 2'!S15+'year 3'!S15+'year 4'!S15+'year 5'!S15</f>
        <v>0</v>
      </c>
      <c r="K15" s="101">
        <f>+'year 1'!T15+'year 2'!T15+'year 3'!T15+'year 4'!T15+'year 5'!T15</f>
        <v>0</v>
      </c>
      <c r="L15" s="104">
        <f>+'year 1'!U15+'year 2'!U15+'year 3'!U15+'year 4'!U15+'year 5'!U15</f>
        <v>0</v>
      </c>
      <c r="M15" s="34"/>
      <c r="N15" s="58"/>
      <c r="O15" s="60"/>
      <c r="P15" s="65"/>
      <c r="Q15" s="65"/>
      <c r="R15" s="65"/>
      <c r="S15" s="60"/>
      <c r="T15" s="60"/>
      <c r="U15" s="60"/>
    </row>
    <row r="16" spans="2:21" s="13" customFormat="1" ht="16.5">
      <c r="B16" s="73" t="s">
        <v>37</v>
      </c>
      <c r="C16" s="76">
        <f>+'year 1'!B14</f>
        <v>0</v>
      </c>
      <c r="D16" s="74"/>
      <c r="E16" s="74"/>
      <c r="F16" s="74"/>
      <c r="G16" s="74"/>
      <c r="H16" s="75"/>
      <c r="I16" s="101">
        <f>+'year 1'!R16+'year 2'!R16+'year 3'!R16+'year 4'!R16+'year 5'!R16</f>
        <v>0</v>
      </c>
      <c r="J16" s="101">
        <f>+'year 1'!S16+'year 2'!S16+'year 3'!S16+'year 4'!S16+'year 5'!S16</f>
        <v>0</v>
      </c>
      <c r="K16" s="101">
        <f>+'year 1'!T16+'year 2'!T16+'year 3'!T16+'year 4'!T16+'year 5'!T16</f>
        <v>0</v>
      </c>
      <c r="L16" s="104">
        <f>+'year 1'!U16+'year 2'!U16+'year 3'!U16+'year 4'!U16+'year 5'!U16</f>
        <v>0</v>
      </c>
      <c r="M16" s="34"/>
      <c r="N16" s="58"/>
      <c r="O16" s="60"/>
      <c r="P16" s="65"/>
      <c r="Q16" s="65"/>
      <c r="R16" s="65"/>
      <c r="S16" s="60"/>
      <c r="T16" s="60"/>
      <c r="U16" s="60"/>
    </row>
    <row r="17" spans="2:21" s="13" customFormat="1" ht="16.5">
      <c r="B17" s="73" t="s">
        <v>81</v>
      </c>
      <c r="C17" s="76">
        <f>+'year 1'!B15</f>
        <v>0</v>
      </c>
      <c r="D17" s="74"/>
      <c r="E17" s="74"/>
      <c r="F17" s="74"/>
      <c r="G17" s="74"/>
      <c r="H17" s="75"/>
      <c r="I17" s="101">
        <f>+'year 1'!R17+'year 2'!R17+'year 3'!R17+'year 4'!R17+'year 5'!R17</f>
        <v>0</v>
      </c>
      <c r="J17" s="101">
        <f>+'year 1'!S17+'year 2'!S17+'year 3'!S17+'year 4'!S17+'year 5'!S17</f>
        <v>0</v>
      </c>
      <c r="K17" s="101">
        <f>+'year 1'!T17+'year 2'!T17+'year 3'!T17+'year 4'!T17+'year 5'!T17</f>
        <v>0</v>
      </c>
      <c r="L17" s="104">
        <f>+'year 1'!U17+'year 2'!U17+'year 3'!U17+'year 4'!U17+'year 5'!U17</f>
        <v>0</v>
      </c>
      <c r="M17" s="34"/>
      <c r="N17" s="58"/>
      <c r="O17" s="60"/>
      <c r="P17" s="65"/>
      <c r="Q17" s="65"/>
      <c r="R17" s="65"/>
      <c r="S17" s="60"/>
      <c r="T17" s="60"/>
      <c r="U17" s="60"/>
    </row>
    <row r="18" spans="2:21" s="13" customFormat="1" ht="16.5">
      <c r="B18" s="73" t="s">
        <v>82</v>
      </c>
      <c r="C18" s="76">
        <f>+'year 1'!B16</f>
        <v>0</v>
      </c>
      <c r="D18" s="74"/>
      <c r="E18" s="74"/>
      <c r="F18" s="74"/>
      <c r="G18" s="74"/>
      <c r="H18" s="75"/>
      <c r="I18" s="101">
        <f>+'year 1'!R18+'year 2'!R18+'year 3'!R18+'year 4'!R18+'year 5'!R18</f>
        <v>0</v>
      </c>
      <c r="J18" s="101">
        <f>+'year 1'!S18+'year 2'!S18+'year 3'!S18+'year 4'!S18+'year 5'!S18</f>
        <v>0</v>
      </c>
      <c r="K18" s="101">
        <f>+'year 1'!T18+'year 2'!T18+'year 3'!T18+'year 4'!T18+'year 5'!T18</f>
        <v>0</v>
      </c>
      <c r="L18" s="104">
        <f>+'year 1'!U18+'year 2'!U18+'year 3'!U18+'year 4'!U18+'year 5'!U18</f>
        <v>0</v>
      </c>
      <c r="N18" s="58"/>
      <c r="O18" s="60"/>
      <c r="P18" s="65"/>
      <c r="Q18" s="65"/>
      <c r="R18" s="65"/>
      <c r="S18" s="60"/>
      <c r="T18" s="60"/>
      <c r="U18" s="60"/>
    </row>
    <row r="19" spans="2:21" s="13" customFormat="1" ht="16.5">
      <c r="B19" s="73" t="s">
        <v>84</v>
      </c>
      <c r="C19" s="76">
        <f>+'year 1'!B17</f>
        <v>0</v>
      </c>
      <c r="D19" s="74"/>
      <c r="E19" s="74"/>
      <c r="F19" s="74"/>
      <c r="G19" s="74"/>
      <c r="H19" s="75"/>
      <c r="I19" s="101">
        <f>+'year 1'!R19+'year 2'!R19+'year 3'!R19+'year 4'!R19+'year 5'!R19</f>
        <v>0</v>
      </c>
      <c r="J19" s="101">
        <f>+'year 1'!S19+'year 2'!S19+'year 3'!S19+'year 4'!S19+'year 5'!S19</f>
        <v>0</v>
      </c>
      <c r="K19" s="101">
        <f>+'year 1'!T19+'year 2'!T19+'year 3'!T19+'year 4'!T19+'year 5'!T19</f>
        <v>0</v>
      </c>
      <c r="L19" s="104">
        <f>+'year 1'!U19+'year 2'!U19+'year 3'!U19+'year 4'!U19+'year 5'!U19</f>
        <v>0</v>
      </c>
      <c r="N19" s="58"/>
      <c r="O19" s="58"/>
      <c r="P19" s="58"/>
      <c r="Q19" s="58"/>
      <c r="R19" s="58"/>
      <c r="S19" s="58"/>
      <c r="T19" s="58"/>
      <c r="U19" s="58"/>
    </row>
    <row r="20" spans="2:21" s="13" customFormat="1" ht="16.5">
      <c r="B20" s="45" t="s">
        <v>83</v>
      </c>
      <c r="C20" s="5" t="s">
        <v>13</v>
      </c>
      <c r="D20" s="5"/>
      <c r="E20" s="5"/>
      <c r="F20" s="5"/>
      <c r="G20" s="5"/>
      <c r="H20" s="7"/>
      <c r="I20" s="101">
        <f>+'year 1'!R20+'year 2'!R20+'year 3'!R20+'year 4'!R20+'year 5'!R20</f>
        <v>0</v>
      </c>
      <c r="J20" s="101">
        <f>+'year 1'!S20+'year 2'!S20+'year 3'!S20+'year 4'!S20+'year 5'!S20</f>
        <v>0</v>
      </c>
      <c r="K20" s="101">
        <f>+'year 1'!T20+'year 2'!T20+'year 3'!T20+'year 4'!T20+'year 5'!T20</f>
        <v>0</v>
      </c>
      <c r="L20" s="104">
        <f>+'year 1'!U20+'year 2'!U20+'year 3'!U20+'year 4'!U20+'year 5'!U20</f>
        <v>0</v>
      </c>
      <c r="N20" s="57"/>
      <c r="O20" s="58"/>
      <c r="P20" s="58"/>
      <c r="Q20" s="58"/>
      <c r="R20" s="58"/>
      <c r="S20" s="58"/>
      <c r="T20" s="58"/>
      <c r="U20" s="58"/>
    </row>
    <row r="21" spans="2:21" s="13" customFormat="1" ht="16.5">
      <c r="B21" s="46" t="s">
        <v>14</v>
      </c>
      <c r="C21" s="43" t="s">
        <v>15</v>
      </c>
      <c r="D21" s="43"/>
      <c r="E21" s="43"/>
      <c r="F21" s="43"/>
      <c r="G21" s="43"/>
      <c r="H21" s="43"/>
      <c r="I21" s="43"/>
      <c r="J21" s="43"/>
      <c r="K21" s="44"/>
      <c r="L21" s="69"/>
      <c r="N21" s="146"/>
      <c r="O21" s="146"/>
      <c r="P21" s="146"/>
      <c r="Q21" s="146"/>
      <c r="R21" s="146"/>
      <c r="S21" s="146"/>
      <c r="T21" s="146"/>
      <c r="U21" s="59"/>
    </row>
    <row r="22" spans="2:21" s="13" customFormat="1" ht="16.5">
      <c r="B22" s="42" t="s">
        <v>7</v>
      </c>
      <c r="C22" s="43" t="s">
        <v>17</v>
      </c>
      <c r="D22" s="43"/>
      <c r="E22" s="43"/>
      <c r="F22" s="43"/>
      <c r="G22" s="43"/>
      <c r="H22" s="43"/>
      <c r="I22" s="43"/>
      <c r="J22" s="43"/>
      <c r="K22" s="44"/>
      <c r="L22" s="104">
        <f>+'year 1'!U22+'year 2'!U22+'year 3'!U22+'year 4'!U22+'year 5'!U22</f>
        <v>0</v>
      </c>
      <c r="M22" s="61"/>
      <c r="N22" s="90">
        <f>+'year 1'!W22+'year 2'!W22+'year 3'!W22+'year 4'!W22+'year 5'!W22</f>
        <v>0</v>
      </c>
      <c r="O22" s="58"/>
      <c r="P22" s="58"/>
      <c r="Q22" s="58"/>
      <c r="R22" s="58"/>
      <c r="S22" s="58"/>
      <c r="T22" s="58"/>
      <c r="U22" s="60"/>
    </row>
    <row r="23" spans="2:21" s="13" customFormat="1" ht="16.5">
      <c r="B23" s="42" t="s">
        <v>8</v>
      </c>
      <c r="C23" s="43" t="s">
        <v>78</v>
      </c>
      <c r="D23" s="43"/>
      <c r="E23" s="43"/>
      <c r="F23" s="43"/>
      <c r="G23" s="43"/>
      <c r="H23" s="43"/>
      <c r="I23" s="43"/>
      <c r="J23" s="43"/>
      <c r="K23" s="44"/>
      <c r="L23" s="101">
        <f>+'year 1'!U23+'year 2'!U23+'year 3'!U23+'year 4'!U23+'year 5'!U23</f>
        <v>0</v>
      </c>
      <c r="N23" s="58"/>
      <c r="O23" s="58"/>
      <c r="P23" s="58"/>
      <c r="Q23" s="58"/>
      <c r="R23" s="58"/>
      <c r="S23" s="58"/>
      <c r="T23" s="58"/>
      <c r="U23" s="60"/>
    </row>
    <row r="24" spans="2:21" s="13" customFormat="1" ht="16.5">
      <c r="B24" s="42" t="s">
        <v>9</v>
      </c>
      <c r="C24" s="43" t="s">
        <v>18</v>
      </c>
      <c r="D24" s="43"/>
      <c r="E24" s="43"/>
      <c r="F24" s="43"/>
      <c r="G24" s="43"/>
      <c r="H24" s="43"/>
      <c r="I24" s="43"/>
      <c r="J24" s="43"/>
      <c r="K24" s="44"/>
      <c r="L24" s="101">
        <f>+'year 1'!U24+'year 2'!U24+'year 3'!U24+'year 4'!U24+'year 5'!U24</f>
        <v>0</v>
      </c>
      <c r="N24" s="58"/>
      <c r="O24" s="58"/>
      <c r="P24" s="58"/>
      <c r="Q24" s="58"/>
      <c r="R24" s="58"/>
      <c r="S24" s="58"/>
      <c r="T24" s="58"/>
      <c r="U24" s="60"/>
    </row>
    <row r="25" spans="2:21" s="13" customFormat="1" ht="16.5">
      <c r="B25" s="42" t="s">
        <v>10</v>
      </c>
      <c r="C25" s="43" t="s">
        <v>19</v>
      </c>
      <c r="D25" s="43"/>
      <c r="E25" s="43"/>
      <c r="F25" s="43"/>
      <c r="G25" s="43"/>
      <c r="H25" s="43"/>
      <c r="I25" s="43"/>
      <c r="J25" s="43"/>
      <c r="K25" s="44"/>
      <c r="L25" s="101">
        <f>+'year 1'!U25+'year 2'!U25+'year 3'!U25+'year 4'!U25+'year 5'!U25</f>
        <v>0</v>
      </c>
      <c r="N25" s="58"/>
      <c r="O25" s="58"/>
      <c r="P25" s="58"/>
      <c r="Q25" s="58"/>
      <c r="R25" s="58"/>
      <c r="S25" s="58"/>
      <c r="T25" s="58"/>
      <c r="U25" s="60"/>
    </row>
    <row r="26" spans="2:21" s="13" customFormat="1" ht="16.5">
      <c r="B26" s="42" t="s">
        <v>12</v>
      </c>
      <c r="C26" s="43" t="s">
        <v>20</v>
      </c>
      <c r="D26" s="43"/>
      <c r="E26" s="43"/>
      <c r="F26" s="43"/>
      <c r="G26" s="43"/>
      <c r="H26" s="43"/>
      <c r="I26" s="43"/>
      <c r="J26" s="43"/>
      <c r="K26" s="44"/>
      <c r="L26" s="101">
        <f>+'year 1'!U26+'year 2'!U26+'year 3'!U26+'year 4'!U26+'year 5'!U26</f>
        <v>0</v>
      </c>
      <c r="M26" s="48"/>
      <c r="N26" s="58"/>
      <c r="O26" s="58"/>
      <c r="P26" s="58"/>
      <c r="Q26" s="58"/>
      <c r="R26" s="58"/>
      <c r="S26" s="58"/>
      <c r="T26" s="58"/>
      <c r="U26" s="60"/>
    </row>
    <row r="27" spans="2:21" s="13" customFormat="1" ht="16.5">
      <c r="B27" s="42" t="s">
        <v>16</v>
      </c>
      <c r="C27" s="43" t="s">
        <v>21</v>
      </c>
      <c r="D27" s="43"/>
      <c r="E27" s="43"/>
      <c r="F27" s="43"/>
      <c r="G27" s="43"/>
      <c r="H27" s="43"/>
      <c r="I27" s="43"/>
      <c r="J27" s="43"/>
      <c r="K27" s="44"/>
      <c r="L27" s="101">
        <f>+'year 1'!U27+'year 2'!U27+'year 3'!U27+'year 4'!U27+'year 5'!U27</f>
        <v>0</v>
      </c>
      <c r="N27" s="58"/>
      <c r="O27" s="58"/>
      <c r="P27" s="58"/>
      <c r="Q27" s="58"/>
      <c r="R27" s="58"/>
      <c r="S27" s="58"/>
      <c r="T27" s="58"/>
      <c r="U27" s="60"/>
    </row>
    <row r="28" spans="2:21" s="13" customFormat="1" ht="16.5">
      <c r="B28" s="47"/>
      <c r="C28" s="43" t="s">
        <v>22</v>
      </c>
      <c r="D28" s="43"/>
      <c r="E28" s="43"/>
      <c r="F28" s="43"/>
      <c r="G28" s="43"/>
      <c r="H28" s="43"/>
      <c r="I28" s="43"/>
      <c r="J28" s="43"/>
      <c r="K28" s="43"/>
      <c r="L28" s="101">
        <f>+'year 1'!U28+'year 2'!U28+'year 3'!U28+'year 4'!U28+'year 5'!U28</f>
        <v>0</v>
      </c>
      <c r="N28" s="58"/>
      <c r="O28" s="58"/>
      <c r="P28" s="58"/>
      <c r="Q28" s="58"/>
      <c r="R28" s="58"/>
      <c r="S28" s="58"/>
      <c r="T28" s="58"/>
      <c r="U28" s="60"/>
    </row>
    <row r="29" spans="2:21" s="13" customFormat="1" ht="16.5">
      <c r="B29" s="46" t="s">
        <v>23</v>
      </c>
      <c r="C29" s="43" t="s">
        <v>79</v>
      </c>
      <c r="D29" s="43"/>
      <c r="E29" s="43"/>
      <c r="F29" s="43"/>
      <c r="G29" s="43"/>
      <c r="H29" s="43"/>
      <c r="I29" s="43"/>
      <c r="J29" s="43"/>
      <c r="K29" s="43"/>
      <c r="L29" s="101">
        <f>+'year 1'!U29+'year 2'!U29+'year 3'!U29+'year 4'!U29+'year 5'!U29</f>
        <v>0</v>
      </c>
      <c r="N29" s="58"/>
      <c r="O29" s="58"/>
      <c r="P29" s="58"/>
      <c r="Q29" s="58"/>
      <c r="R29" s="58"/>
      <c r="S29" s="58"/>
      <c r="T29" s="58"/>
      <c r="U29" s="60"/>
    </row>
    <row r="30" spans="2:21" s="13" customFormat="1" ht="16.5">
      <c r="B30" s="47" t="s">
        <v>86</v>
      </c>
      <c r="C30" s="43"/>
      <c r="D30" s="43"/>
      <c r="E30" s="43"/>
      <c r="F30" s="43"/>
      <c r="G30" s="43"/>
      <c r="H30" s="43"/>
      <c r="I30" s="43"/>
      <c r="J30" s="43"/>
      <c r="K30" s="43"/>
      <c r="L30" s="101">
        <f>+'year 1'!U30+'year 2'!U30+'year 3'!U30+'year 4'!U30+'year 5'!U30</f>
        <v>0</v>
      </c>
      <c r="N30" s="49" t="s">
        <v>54</v>
      </c>
      <c r="O30" s="43"/>
      <c r="P30" s="43"/>
      <c r="Q30" s="43"/>
      <c r="R30" s="43"/>
      <c r="S30" s="43"/>
      <c r="T30" s="44"/>
      <c r="U30" s="36">
        <f>SUM(U22:U29)</f>
        <v>0</v>
      </c>
    </row>
    <row r="31" spans="2:21" s="13" customFormat="1" ht="16.5">
      <c r="B31" s="46" t="s">
        <v>24</v>
      </c>
      <c r="C31" s="43" t="s">
        <v>25</v>
      </c>
      <c r="D31" s="43"/>
      <c r="E31" s="43"/>
      <c r="F31" s="43"/>
      <c r="G31" s="43"/>
      <c r="H31" s="43"/>
      <c r="I31" s="43"/>
      <c r="J31" s="43"/>
      <c r="K31" s="43"/>
      <c r="L31" s="101">
        <f>+'year 1'!U31+'year 2'!U31+'year 3'!U31+'year 4'!U31+'year 5'!U31</f>
        <v>0</v>
      </c>
      <c r="N31" s="57"/>
      <c r="O31" s="58"/>
      <c r="P31" s="58"/>
      <c r="Q31" s="58"/>
      <c r="R31" s="58"/>
      <c r="S31" s="58"/>
      <c r="T31" s="58"/>
      <c r="U31" s="60"/>
    </row>
    <row r="32" spans="2:21" s="13" customFormat="1" ht="16.5">
      <c r="B32" s="47" t="s">
        <v>28</v>
      </c>
      <c r="C32" s="43" t="s">
        <v>29</v>
      </c>
      <c r="D32" s="43"/>
      <c r="E32" s="43"/>
      <c r="F32" s="43"/>
      <c r="G32" s="43"/>
      <c r="H32" s="43"/>
      <c r="I32" s="43"/>
      <c r="J32" s="43"/>
      <c r="K32" s="43"/>
      <c r="L32" s="101">
        <f>+'year 1'!U32+'year 2'!U32+'year 3'!U32+'year 4'!U32+'year 5'!U32</f>
        <v>0</v>
      </c>
      <c r="N32" s="57"/>
      <c r="O32" s="58"/>
      <c r="P32" s="58"/>
      <c r="Q32" s="58"/>
      <c r="R32" s="58"/>
      <c r="S32" s="58"/>
      <c r="T32" s="58"/>
      <c r="U32" s="58"/>
    </row>
    <row r="33" spans="2:21" s="13" customFormat="1" ht="16.5">
      <c r="B33" s="47" t="s">
        <v>30</v>
      </c>
      <c r="C33" s="43" t="s">
        <v>31</v>
      </c>
      <c r="D33" s="43"/>
      <c r="E33" s="43"/>
      <c r="F33" s="43"/>
      <c r="G33" s="43"/>
      <c r="H33" s="43"/>
      <c r="I33" s="43"/>
      <c r="J33" s="43"/>
      <c r="K33" s="43"/>
      <c r="L33" s="68"/>
      <c r="N33" s="58"/>
      <c r="O33" s="58"/>
      <c r="P33" s="58"/>
      <c r="Q33" s="58"/>
      <c r="R33" s="58"/>
      <c r="S33" s="58"/>
      <c r="T33" s="58"/>
      <c r="U33" s="58"/>
    </row>
    <row r="34" spans="2:21" s="13" customFormat="1" ht="16.5">
      <c r="B34" s="42" t="s">
        <v>7</v>
      </c>
      <c r="C34" s="43" t="s">
        <v>80</v>
      </c>
      <c r="D34" s="43"/>
      <c r="E34" s="43"/>
      <c r="F34" s="43"/>
      <c r="G34" s="43"/>
      <c r="H34" s="43"/>
      <c r="I34" s="43"/>
      <c r="J34" s="43"/>
      <c r="K34" s="43"/>
      <c r="L34" s="101">
        <f>+'year 1'!U34+'year 2'!U34+'year 3'!U34+'year 4'!U34+'year 5'!U34</f>
        <v>0</v>
      </c>
      <c r="N34" s="58"/>
      <c r="O34" s="58"/>
      <c r="P34" s="58"/>
      <c r="Q34" s="58"/>
      <c r="R34" s="58"/>
      <c r="S34" s="58"/>
      <c r="T34" s="58"/>
      <c r="U34" s="58"/>
    </row>
    <row r="35" spans="2:21" s="13" customFormat="1" ht="16.5">
      <c r="B35" s="42" t="s">
        <v>8</v>
      </c>
      <c r="C35" s="43" t="s">
        <v>32</v>
      </c>
      <c r="D35" s="43"/>
      <c r="E35" s="43"/>
      <c r="F35" s="43"/>
      <c r="G35" s="43"/>
      <c r="H35" s="43"/>
      <c r="I35" s="43"/>
      <c r="J35" s="43"/>
      <c r="K35" s="43"/>
      <c r="L35" s="101">
        <f>+'year 1'!U35+'year 2'!U35+'year 3'!U35+'year 4'!U35+'year 5'!U35</f>
        <v>0</v>
      </c>
      <c r="N35" s="57"/>
      <c r="O35" s="58"/>
      <c r="P35" s="58"/>
      <c r="Q35" s="58"/>
      <c r="R35" s="58"/>
      <c r="S35" s="58"/>
      <c r="T35" s="58"/>
      <c r="U35" s="58"/>
    </row>
    <row r="36" spans="2:21" s="13" customFormat="1" ht="16.5">
      <c r="B36" s="42" t="s">
        <v>9</v>
      </c>
      <c r="C36" s="43" t="s">
        <v>33</v>
      </c>
      <c r="D36" s="43"/>
      <c r="E36" s="43"/>
      <c r="F36" s="43"/>
      <c r="G36" s="43"/>
      <c r="H36" s="43"/>
      <c r="I36" s="43"/>
      <c r="J36" s="43"/>
      <c r="K36" s="43"/>
      <c r="L36" s="101">
        <f>+'year 1'!U36+'year 2'!U36+'year 3'!U36+'year 4'!U36+'year 5'!U36</f>
        <v>0</v>
      </c>
      <c r="N36" s="146"/>
      <c r="O36" s="146"/>
      <c r="P36" s="146"/>
      <c r="Q36" s="146"/>
      <c r="R36" s="146"/>
      <c r="S36" s="146"/>
      <c r="T36" s="146"/>
      <c r="U36" s="59"/>
    </row>
    <row r="37" spans="2:21" s="13" customFormat="1" ht="16.5">
      <c r="B37" s="42" t="s">
        <v>10</v>
      </c>
      <c r="C37" s="43" t="s">
        <v>34</v>
      </c>
      <c r="D37" s="43"/>
      <c r="E37" s="43"/>
      <c r="F37" s="43"/>
      <c r="G37" s="43"/>
      <c r="H37" s="43"/>
      <c r="I37" s="43"/>
      <c r="J37" s="43"/>
      <c r="K37" s="43"/>
      <c r="L37" s="101">
        <f>+'year 1'!U37+'year 2'!U37+'year 3'!U37+'year 4'!U37+'year 5'!U37</f>
        <v>0</v>
      </c>
      <c r="N37" s="58"/>
      <c r="O37" s="58"/>
      <c r="P37" s="58"/>
      <c r="Q37" s="58"/>
      <c r="R37" s="58"/>
      <c r="S37" s="58"/>
      <c r="T37" s="58"/>
      <c r="U37" s="60"/>
    </row>
    <row r="38" spans="2:21" s="13" customFormat="1" ht="16.5">
      <c r="B38" s="42" t="s">
        <v>12</v>
      </c>
      <c r="C38" s="43" t="s">
        <v>35</v>
      </c>
      <c r="D38" s="43"/>
      <c r="E38" s="43"/>
      <c r="F38" s="43"/>
      <c r="G38" s="43"/>
      <c r="H38" s="43"/>
      <c r="I38" s="43"/>
      <c r="J38" s="43"/>
      <c r="K38" s="43"/>
      <c r="L38" s="101">
        <f>+'year 1'!U38+'year 2'!U38+'year 3'!U38+'year 4'!U38+'year 5'!U38</f>
        <v>0</v>
      </c>
      <c r="N38" s="58"/>
      <c r="O38" s="58"/>
      <c r="P38" s="58"/>
      <c r="Q38" s="58"/>
      <c r="R38" s="58"/>
      <c r="S38" s="58"/>
      <c r="T38" s="58"/>
      <c r="U38" s="60"/>
    </row>
    <row r="39" spans="2:21" s="13" customFormat="1" ht="16.5">
      <c r="B39" s="42" t="s">
        <v>16</v>
      </c>
      <c r="C39" s="43" t="s">
        <v>36</v>
      </c>
      <c r="D39" s="43"/>
      <c r="E39" s="43"/>
      <c r="F39" s="43"/>
      <c r="G39" s="43"/>
      <c r="H39" s="43"/>
      <c r="I39" s="43"/>
      <c r="J39" s="43"/>
      <c r="K39" s="43"/>
      <c r="L39" s="101">
        <f>+'year 1'!U39+'year 2'!U39+'year 3'!U39+'year 4'!U39+'year 5'!U39</f>
        <v>0</v>
      </c>
      <c r="N39" s="58"/>
      <c r="O39" s="58"/>
      <c r="P39" s="58"/>
      <c r="Q39" s="58"/>
      <c r="R39" s="58"/>
      <c r="S39" s="58"/>
      <c r="T39" s="58"/>
      <c r="U39" s="60"/>
    </row>
    <row r="40" spans="2:21" s="13" customFormat="1" ht="16.5">
      <c r="B40" s="42" t="s">
        <v>37</v>
      </c>
      <c r="C40" s="43" t="s">
        <v>38</v>
      </c>
      <c r="D40" s="43"/>
      <c r="E40" s="43"/>
      <c r="F40" s="43"/>
      <c r="G40" s="43"/>
      <c r="H40" s="43"/>
      <c r="I40" s="43"/>
      <c r="J40" s="43"/>
      <c r="K40" s="43"/>
      <c r="L40" s="101">
        <f>+'year 1'!U40+'year 2'!U40+'year 3'!U40+'year 4'!U40+'year 5'!U40</f>
        <v>0</v>
      </c>
      <c r="N40" s="58"/>
      <c r="O40" s="58"/>
      <c r="P40" s="58"/>
      <c r="Q40" s="58"/>
      <c r="R40" s="58"/>
      <c r="S40" s="58"/>
      <c r="T40" s="58"/>
      <c r="U40" s="60"/>
    </row>
    <row r="41" spans="2:21" s="13" customFormat="1" ht="16.5">
      <c r="B41" s="47"/>
      <c r="C41" s="43" t="s">
        <v>39</v>
      </c>
      <c r="D41" s="43"/>
      <c r="E41" s="43"/>
      <c r="F41" s="43"/>
      <c r="G41" s="43"/>
      <c r="H41" s="43"/>
      <c r="I41" s="43"/>
      <c r="J41" s="43"/>
      <c r="K41" s="43"/>
      <c r="L41" s="101">
        <f>+'year 1'!U41+'year 2'!U41+'year 3'!U41+'year 4'!U41+'year 5'!U41</f>
        <v>0</v>
      </c>
      <c r="N41" s="58"/>
      <c r="O41" s="58"/>
      <c r="P41" s="58"/>
      <c r="Q41" s="58"/>
      <c r="R41" s="58"/>
      <c r="S41" s="58"/>
      <c r="T41" s="58"/>
      <c r="U41" s="60"/>
    </row>
    <row r="42" spans="2:21" s="13" customFormat="1" ht="16.5">
      <c r="B42" s="47" t="s">
        <v>40</v>
      </c>
      <c r="C42" s="43" t="s">
        <v>41</v>
      </c>
      <c r="D42" s="43"/>
      <c r="E42" s="5"/>
      <c r="F42" s="43"/>
      <c r="G42" s="5"/>
      <c r="H42" s="43"/>
      <c r="I42" s="43"/>
      <c r="J42" s="43"/>
      <c r="K42" s="43"/>
      <c r="L42" s="101">
        <f>+'year 1'!U42+'year 2'!U42+'year 3'!U42+'year 4'!U42+'year 5'!U42</f>
        <v>0</v>
      </c>
      <c r="N42" s="58"/>
      <c r="O42" s="58"/>
      <c r="P42" s="58"/>
      <c r="Q42" s="58"/>
      <c r="R42" s="58"/>
      <c r="S42" s="58"/>
      <c r="T42" s="58"/>
      <c r="U42" s="60"/>
    </row>
    <row r="43" spans="2:21" s="13" customFormat="1" ht="16.5">
      <c r="B43" s="47" t="s">
        <v>42</v>
      </c>
      <c r="C43" s="43" t="s">
        <v>121</v>
      </c>
      <c r="D43" s="43"/>
      <c r="E43" s="43"/>
      <c r="F43" s="43"/>
      <c r="G43" s="43"/>
      <c r="H43" s="43"/>
      <c r="I43" s="43"/>
      <c r="J43" s="43"/>
      <c r="K43" s="43"/>
      <c r="L43" s="101">
        <f>+'year 1'!U43+'year 2'!U43+'year 3'!U43+'year 4'!U43+'year 5'!U43</f>
        <v>0</v>
      </c>
      <c r="N43" s="58"/>
      <c r="O43" s="58"/>
      <c r="P43" s="58"/>
      <c r="Q43" s="58"/>
      <c r="R43" s="58"/>
      <c r="S43" s="58"/>
      <c r="T43" s="58"/>
      <c r="U43" s="60"/>
    </row>
    <row r="44" spans="2:21" s="13" customFormat="1" ht="16.5">
      <c r="B44" s="47" t="s">
        <v>43</v>
      </c>
      <c r="C44" s="43" t="s">
        <v>44</v>
      </c>
      <c r="D44" s="43"/>
      <c r="E44" s="9"/>
      <c r="F44" s="43"/>
      <c r="G44" s="9"/>
      <c r="H44" s="43"/>
      <c r="I44" s="43"/>
      <c r="J44" s="43"/>
      <c r="K44" s="43"/>
      <c r="L44" s="115">
        <f>+'year 1'!U44+'year 2'!U44+'year 3'!U44+'year 4'!U44+'year 5'!U44</f>
        <v>0</v>
      </c>
      <c r="N44" s="58"/>
      <c r="O44" s="58"/>
      <c r="P44" s="58"/>
      <c r="Q44" s="58"/>
      <c r="R44" s="58"/>
      <c r="S44" s="58"/>
      <c r="T44" s="58"/>
      <c r="U44" s="60"/>
    </row>
    <row r="45" spans="2:21" s="13" customFormat="1" ht="16.5">
      <c r="B45" s="47" t="s">
        <v>72</v>
      </c>
      <c r="C45" s="43" t="s">
        <v>74</v>
      </c>
      <c r="D45" s="43"/>
      <c r="E45" s="43"/>
      <c r="F45" s="43"/>
      <c r="G45" s="43"/>
      <c r="H45" s="43"/>
      <c r="I45" s="43"/>
      <c r="J45" s="43"/>
      <c r="K45" s="43"/>
      <c r="L45" s="101">
        <f>+'year 1'!U45+'year 2'!U45+'year 3'!U45+'year 4'!U45+'year 5'!U45</f>
        <v>0</v>
      </c>
      <c r="N45" s="57"/>
      <c r="O45" s="58"/>
      <c r="P45" s="58"/>
      <c r="Q45" s="58"/>
      <c r="R45" s="58"/>
      <c r="S45" s="58"/>
      <c r="T45" s="58"/>
      <c r="U45" s="60"/>
    </row>
    <row r="46" spans="2:21" s="13" customFormat="1" ht="16.5">
      <c r="B46" s="47" t="s">
        <v>73</v>
      </c>
      <c r="C46" s="43" t="s">
        <v>130</v>
      </c>
      <c r="D46" s="43"/>
      <c r="E46" s="43"/>
      <c r="F46" s="43"/>
      <c r="G46" s="43"/>
      <c r="H46" s="43"/>
      <c r="I46" s="43"/>
      <c r="J46" s="43"/>
      <c r="K46" s="43"/>
      <c r="L46" s="101">
        <f>+'year 1'!U46+'year 2'!U46+'year 3'!U46+'year 4'!U46+'year 5'!U46</f>
        <v>0</v>
      </c>
      <c r="N46" s="58"/>
      <c r="O46" s="58"/>
      <c r="P46" s="58"/>
      <c r="Q46" s="58"/>
      <c r="R46" s="58"/>
      <c r="S46" s="58"/>
      <c r="T46" s="58"/>
      <c r="U46" s="58"/>
    </row>
    <row r="47" spans="2:21" s="13" customFormat="1" ht="16.5">
      <c r="B47" s="47" t="s">
        <v>45</v>
      </c>
      <c r="C47" s="43" t="s">
        <v>48</v>
      </c>
      <c r="D47" s="43"/>
      <c r="E47" s="43"/>
      <c r="F47" s="43"/>
      <c r="G47" s="43"/>
      <c r="H47" s="43"/>
      <c r="I47" s="43"/>
      <c r="J47" s="43"/>
      <c r="K47" s="43"/>
      <c r="L47" s="101">
        <f>+'year 1'!U47+'year 2'!U47+'year 3'!U47+'year 4'!U47+'year 5'!U47</f>
        <v>0</v>
      </c>
      <c r="N47" s="57"/>
      <c r="O47" s="58"/>
      <c r="P47" s="58"/>
      <c r="Q47" s="58"/>
      <c r="R47" s="58"/>
      <c r="S47" s="58"/>
      <c r="T47" s="58"/>
      <c r="U47" s="58"/>
    </row>
    <row r="48" spans="2:21" s="13" customFormat="1" ht="17.25" thickBot="1">
      <c r="B48" s="51" t="s">
        <v>47</v>
      </c>
      <c r="C48" s="52" t="s">
        <v>75</v>
      </c>
      <c r="D48" s="52"/>
      <c r="E48" s="52"/>
      <c r="F48" s="52"/>
      <c r="G48" s="52"/>
      <c r="H48" s="52"/>
      <c r="I48" s="52"/>
      <c r="J48" s="52"/>
      <c r="K48" s="52"/>
      <c r="L48" s="116">
        <f>+'year 1'!U48+'year 2'!U48+'year 3'!U48+'year 4'!U48+'year 5'!U48</f>
        <v>0</v>
      </c>
      <c r="N48" s="146"/>
      <c r="O48" s="146"/>
      <c r="P48" s="146"/>
      <c r="Q48" s="59"/>
      <c r="R48" s="146"/>
      <c r="S48" s="146"/>
      <c r="T48" s="146"/>
      <c r="U48" s="146"/>
    </row>
    <row r="49" spans="14:21" s="13" customFormat="1" ht="16.5">
      <c r="N49" s="58"/>
      <c r="O49" s="58"/>
      <c r="P49" s="58"/>
      <c r="Q49" s="60"/>
      <c r="R49" s="58"/>
      <c r="S49" s="58"/>
      <c r="T49" s="58"/>
      <c r="U49" s="58"/>
    </row>
    <row r="50" spans="2:21" s="13" customFormat="1" ht="16.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53"/>
      <c r="N50" s="58"/>
      <c r="O50" s="58"/>
      <c r="P50" s="58"/>
      <c r="Q50" s="60"/>
      <c r="R50" s="58"/>
      <c r="S50" s="58"/>
      <c r="T50" s="58"/>
      <c r="U50" s="58"/>
    </row>
    <row r="51" spans="2:21" s="13" customFormat="1" ht="16.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53"/>
      <c r="N51" s="58"/>
      <c r="O51" s="58"/>
      <c r="P51" s="58"/>
      <c r="Q51" s="60"/>
      <c r="R51" s="58"/>
      <c r="S51" s="58"/>
      <c r="T51" s="58"/>
      <c r="U51" s="58"/>
    </row>
    <row r="52" spans="12:21" s="13" customFormat="1" ht="16.5">
      <c r="L52" s="54"/>
      <c r="N52" s="58"/>
      <c r="O52" s="58"/>
      <c r="P52" s="58"/>
      <c r="Q52" s="60"/>
      <c r="R52" s="58"/>
      <c r="S52" s="58"/>
      <c r="T52" s="58"/>
      <c r="U52" s="58"/>
    </row>
    <row r="53" spans="2:21" s="13" customFormat="1" ht="16.5">
      <c r="B53" s="55" t="s">
        <v>70</v>
      </c>
      <c r="C53" s="13" t="s">
        <v>104</v>
      </c>
      <c r="N53" s="58"/>
      <c r="O53" s="58"/>
      <c r="P53" s="58"/>
      <c r="Q53" s="60"/>
      <c r="R53" s="58"/>
      <c r="S53" s="58"/>
      <c r="T53" s="58"/>
      <c r="U53" s="58"/>
    </row>
    <row r="54" spans="3:21" s="13" customFormat="1" ht="16.5">
      <c r="C54" s="13" t="s">
        <v>110</v>
      </c>
      <c r="N54" s="58"/>
      <c r="O54" s="58"/>
      <c r="P54" s="58"/>
      <c r="Q54" s="60"/>
      <c r="R54" s="58"/>
      <c r="S54" s="58"/>
      <c r="T54" s="58"/>
      <c r="U54" s="58"/>
    </row>
    <row r="55" spans="3:21" s="13" customFormat="1" ht="16.5">
      <c r="C55" s="13" t="s">
        <v>111</v>
      </c>
      <c r="N55" s="58"/>
      <c r="O55" s="58"/>
      <c r="P55" s="58"/>
      <c r="Q55" s="60"/>
      <c r="R55" s="58"/>
      <c r="S55" s="58"/>
      <c r="T55" s="58"/>
      <c r="U55" s="58"/>
    </row>
    <row r="56" spans="3:21" s="13" customFormat="1" ht="16.5">
      <c r="C56" s="13" t="s">
        <v>112</v>
      </c>
      <c r="N56" s="58"/>
      <c r="O56" s="58"/>
      <c r="P56" s="58"/>
      <c r="Q56" s="60"/>
      <c r="R56" s="58"/>
      <c r="S56" s="58"/>
      <c r="T56" s="58"/>
      <c r="U56" s="58"/>
    </row>
    <row r="57" spans="14:21" s="13" customFormat="1" ht="16.5">
      <c r="N57" s="58"/>
      <c r="O57" s="58"/>
      <c r="P57" s="58"/>
      <c r="Q57" s="60"/>
      <c r="R57" s="58"/>
      <c r="S57" s="58"/>
      <c r="T57" s="58"/>
      <c r="U57" s="58"/>
    </row>
    <row r="58" spans="14:21" s="13" customFormat="1" ht="16.5">
      <c r="N58" s="57"/>
      <c r="O58" s="58"/>
      <c r="P58" s="58"/>
      <c r="Q58" s="60"/>
      <c r="R58" s="58"/>
      <c r="S58" s="58"/>
      <c r="T58" s="58"/>
      <c r="U58" s="58"/>
    </row>
    <row r="59" spans="14:21" s="13" customFormat="1" ht="16.5">
      <c r="N59" s="58"/>
      <c r="O59" s="58"/>
      <c r="P59" s="58"/>
      <c r="Q59" s="58"/>
      <c r="R59" s="58"/>
      <c r="S59" s="58"/>
      <c r="T59" s="58"/>
      <c r="U59" s="58"/>
    </row>
    <row r="60" spans="2:21" s="13" customFormat="1" ht="16.5">
      <c r="B60" s="55" t="s">
        <v>49</v>
      </c>
      <c r="C60" s="13" t="s">
        <v>51</v>
      </c>
      <c r="H60" s="13" t="s">
        <v>52</v>
      </c>
      <c r="I60" s="13" t="s">
        <v>63</v>
      </c>
      <c r="L60" s="13" t="s">
        <v>52</v>
      </c>
      <c r="N60" s="58"/>
      <c r="O60" s="58"/>
      <c r="P60" s="58"/>
      <c r="Q60" s="58"/>
      <c r="R60" s="58"/>
      <c r="S60" s="58"/>
      <c r="T60" s="58"/>
      <c r="U60" s="58"/>
    </row>
    <row r="61" spans="3:21" s="13" customFormat="1" ht="16.5">
      <c r="C61" s="13" t="s">
        <v>105</v>
      </c>
      <c r="H61" s="13" t="s">
        <v>64</v>
      </c>
      <c r="I61" s="13" t="s">
        <v>106</v>
      </c>
      <c r="L61" s="13" t="s">
        <v>64</v>
      </c>
      <c r="N61" s="58"/>
      <c r="O61" s="58"/>
      <c r="P61" s="58"/>
      <c r="Q61" s="58"/>
      <c r="R61" s="58"/>
      <c r="S61" s="58"/>
      <c r="T61" s="58"/>
      <c r="U61" s="58"/>
    </row>
    <row r="62" spans="2:21" s="13" customFormat="1" ht="16.5">
      <c r="B62" s="55"/>
      <c r="N62" s="58"/>
      <c r="O62" s="58"/>
      <c r="P62" s="58"/>
      <c r="Q62" s="58"/>
      <c r="R62" s="58"/>
      <c r="S62" s="58"/>
      <c r="T62" s="58"/>
      <c r="U62" s="58"/>
    </row>
    <row r="63" spans="2:21" s="13" customFormat="1" ht="16.5">
      <c r="B63" s="55" t="s">
        <v>50</v>
      </c>
      <c r="C63" s="13" t="s">
        <v>51</v>
      </c>
      <c r="H63" s="13" t="s">
        <v>129</v>
      </c>
      <c r="I63" s="13" t="s">
        <v>107</v>
      </c>
      <c r="L63" s="13" t="s">
        <v>52</v>
      </c>
      <c r="N63" s="58"/>
      <c r="O63" s="58"/>
      <c r="P63" s="58"/>
      <c r="Q63" s="58"/>
      <c r="R63" s="58"/>
      <c r="S63" s="58"/>
      <c r="T63" s="58"/>
      <c r="U63" s="58"/>
    </row>
    <row r="64" spans="3:21" s="13" customFormat="1" ht="16.5">
      <c r="C64" s="13" t="s">
        <v>123</v>
      </c>
      <c r="H64" s="13" t="s">
        <v>64</v>
      </c>
      <c r="I64" s="13" t="s">
        <v>124</v>
      </c>
      <c r="L64" s="13" t="s">
        <v>64</v>
      </c>
      <c r="N64" s="58"/>
      <c r="O64" s="58"/>
      <c r="P64" s="58"/>
      <c r="Q64" s="58"/>
      <c r="R64" s="58"/>
      <c r="S64" s="58"/>
      <c r="T64" s="58"/>
      <c r="U64" s="58"/>
    </row>
    <row r="65" spans="14:21" s="13" customFormat="1" ht="16.5">
      <c r="N65" s="58"/>
      <c r="O65" s="58"/>
      <c r="P65" s="58"/>
      <c r="Q65" s="58"/>
      <c r="R65" s="58"/>
      <c r="S65" s="58"/>
      <c r="T65" s="58"/>
      <c r="U65" s="58"/>
    </row>
    <row r="66" spans="2:21" s="13" customFormat="1" ht="16.5">
      <c r="B66" s="55" t="s">
        <v>108</v>
      </c>
      <c r="C66" s="13" t="s">
        <v>51</v>
      </c>
      <c r="H66" s="13" t="s">
        <v>52</v>
      </c>
      <c r="I66" s="13" t="s">
        <v>122</v>
      </c>
      <c r="L66" s="13" t="s">
        <v>52</v>
      </c>
      <c r="N66" s="58"/>
      <c r="O66" s="58"/>
      <c r="P66" s="58"/>
      <c r="Q66" s="58"/>
      <c r="R66" s="58"/>
      <c r="S66" s="58"/>
      <c r="T66" s="58"/>
      <c r="U66" s="58"/>
    </row>
    <row r="67" spans="3:21" s="13" customFormat="1" ht="16.5">
      <c r="C67" s="13" t="s">
        <v>126</v>
      </c>
      <c r="H67" s="13" t="s">
        <v>64</v>
      </c>
      <c r="I67" s="13" t="s">
        <v>125</v>
      </c>
      <c r="L67" s="13" t="s">
        <v>64</v>
      </c>
      <c r="N67" s="58"/>
      <c r="O67" s="58"/>
      <c r="P67" s="58"/>
      <c r="Q67" s="58"/>
      <c r="R67" s="58"/>
      <c r="S67" s="58"/>
      <c r="T67" s="58"/>
      <c r="U67" s="58"/>
    </row>
    <row r="68" spans="14:21" s="13" customFormat="1" ht="16.5">
      <c r="N68" s="58"/>
      <c r="O68" s="58"/>
      <c r="P68" s="58"/>
      <c r="Q68" s="58"/>
      <c r="R68" s="58"/>
      <c r="S68" s="58"/>
      <c r="T68" s="58"/>
      <c r="U68" s="58"/>
    </row>
    <row r="69" spans="4:21" s="13" customFormat="1" ht="16.5">
      <c r="D69" s="13" t="s">
        <v>99</v>
      </c>
      <c r="N69" s="58"/>
      <c r="O69" s="58"/>
      <c r="P69" s="58"/>
      <c r="Q69" s="58"/>
      <c r="R69" s="58"/>
      <c r="S69" s="58"/>
      <c r="T69" s="58"/>
      <c r="U69" s="58"/>
    </row>
    <row r="70" spans="2:21" s="13" customFormat="1" ht="16.5">
      <c r="B70" s="144" t="s">
        <v>127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N70" s="58"/>
      <c r="O70" s="58"/>
      <c r="P70" s="58"/>
      <c r="Q70" s="58"/>
      <c r="R70" s="58"/>
      <c r="S70" s="58"/>
      <c r="T70" s="58"/>
      <c r="U70" s="58"/>
    </row>
    <row r="71" spans="2:21" s="13" customFormat="1" ht="16.5">
      <c r="B71" s="120" t="s">
        <v>128</v>
      </c>
      <c r="L71" s="13" t="s">
        <v>131</v>
      </c>
      <c r="N71" s="58"/>
      <c r="O71" s="58"/>
      <c r="P71" s="58"/>
      <c r="Q71" s="58"/>
      <c r="R71" s="58"/>
      <c r="S71" s="58"/>
      <c r="T71" s="58"/>
      <c r="U71" s="58"/>
    </row>
    <row r="72" spans="14:21" s="13" customFormat="1" ht="16.5">
      <c r="N72" s="58"/>
      <c r="O72" s="58"/>
      <c r="P72" s="58"/>
      <c r="Q72" s="58"/>
      <c r="R72" s="58"/>
      <c r="S72" s="58"/>
      <c r="T72" s="58"/>
      <c r="U72" s="58"/>
    </row>
    <row r="73" spans="14:21" s="13" customFormat="1" ht="16.5">
      <c r="N73" s="58"/>
      <c r="O73" s="58"/>
      <c r="P73" s="58"/>
      <c r="Q73" s="58"/>
      <c r="R73" s="58"/>
      <c r="S73" s="58"/>
      <c r="T73" s="58"/>
      <c r="U73" s="58"/>
    </row>
    <row r="74" spans="14:21" s="13" customFormat="1" ht="16.5">
      <c r="N74" s="58"/>
      <c r="O74" s="58"/>
      <c r="P74" s="58"/>
      <c r="Q74" s="58"/>
      <c r="R74" s="58"/>
      <c r="S74" s="58"/>
      <c r="T74" s="58"/>
      <c r="U74" s="58"/>
    </row>
    <row r="75" spans="14:21" s="13" customFormat="1" ht="16.5">
      <c r="N75" s="58"/>
      <c r="O75" s="58"/>
      <c r="P75" s="58"/>
      <c r="Q75" s="58"/>
      <c r="R75" s="58"/>
      <c r="S75" s="58"/>
      <c r="T75" s="58"/>
      <c r="U75" s="58"/>
    </row>
    <row r="76" spans="14:21" s="13" customFormat="1" ht="16.5">
      <c r="N76" s="58"/>
      <c r="O76" s="58"/>
      <c r="P76" s="58"/>
      <c r="Q76" s="58"/>
      <c r="R76" s="58"/>
      <c r="S76" s="58"/>
      <c r="T76" s="58"/>
      <c r="U76" s="58"/>
    </row>
    <row r="77" spans="14:21" s="13" customFormat="1" ht="16.5">
      <c r="N77" s="58"/>
      <c r="O77" s="58"/>
      <c r="P77" s="58"/>
      <c r="Q77" s="58"/>
      <c r="R77" s="58"/>
      <c r="S77" s="58"/>
      <c r="T77" s="58"/>
      <c r="U77" s="58"/>
    </row>
    <row r="78" spans="2:12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2.75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ht="12.75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ht="12.75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ht="12.75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ht="12.75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ht="12.75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ht="12.75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3"/>
      <c r="B88" s="3"/>
      <c r="C88" s="3"/>
      <c r="D88" s="3"/>
      <c r="E88" s="1"/>
      <c r="F88" s="1"/>
      <c r="G88" s="1"/>
      <c r="H88" s="1"/>
      <c r="I88" s="1"/>
      <c r="J88" s="1"/>
      <c r="K88" s="1"/>
      <c r="L88" s="1"/>
    </row>
    <row r="89" spans="1:12" ht="15">
      <c r="A89" s="3"/>
      <c r="B89" s="3"/>
      <c r="C89" s="3"/>
      <c r="D89" s="3"/>
      <c r="E89" s="1"/>
      <c r="F89" s="1"/>
      <c r="G89" s="1"/>
      <c r="H89" s="1"/>
      <c r="I89" s="1"/>
      <c r="J89" s="1"/>
      <c r="K89" s="1"/>
      <c r="L89" s="1"/>
    </row>
    <row r="90" spans="3:12" ht="12.7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2.75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ht="12.75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ht="12.75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ht="12.75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ht="12.75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ht="12.75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ht="12.75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ht="12.75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ht="12.75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ht="12.75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12.75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12.75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12.75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ht="12.75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ht="12.75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ht="12.75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ht="12.75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ht="12.75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ht="12.75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ht="12.75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ht="12.75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ht="12.75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ht="12.75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ht="12.75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ht="12.75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ht="12.75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ht="12.75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ht="12.75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ht="12.75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ht="12.75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ht="12.75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3:12" ht="12.75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3:12" ht="12.75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3:12" ht="12.75"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3:12" ht="12.75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3:12" ht="12.75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12.75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12.75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12.75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12.75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12.75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12.75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12.75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12.75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12.75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12.75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12.75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12.75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12.75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12.75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12.75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12.75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12.75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12.75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12.75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12.75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12.75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12.75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12.75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12.75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12.75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12.75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12.75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12.75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12.75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12.75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12.75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12.75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12.75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12.75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12.75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12.75"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3:12" ht="12.75"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3:12" ht="12.75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ht="12.75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3:12" ht="12.75"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3:12" ht="12.75"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3:12" ht="12.75"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3:12" ht="12.75"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3:12" ht="12.75"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3:12" ht="12.75"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3:12" ht="12.75"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3:12" ht="12.75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3:12" ht="12.75"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3:12" ht="12.75"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3:12" ht="12.75"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3:12" ht="12.75"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3:12" ht="12.75"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3:12" ht="12.75"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3:12" ht="12.75"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3:12" ht="12.75"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3:12" ht="12.75"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3:12" ht="12.75"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3:12" ht="12.75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ht="12.75"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3:12" ht="12.75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ht="12.75"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3:12" ht="12.75"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3:12" ht="12.75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12.75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ht="12.75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ht="12.75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ht="12.75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ht="12.75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ht="12.75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ht="12.75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ht="12.75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ht="12.75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ht="12.75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ht="12.75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ht="12.75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ht="12.75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ht="12.75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ht="12.75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ht="12.75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ht="12.75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ht="12.75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ht="12.75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ht="12.75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ht="12.75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ht="12.75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ht="12.75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ht="12.75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ht="12.75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ht="12.75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ht="12.75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ht="12.75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ht="12.75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ht="12.75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ht="12.75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ht="12.75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ht="12.75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ht="12.75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ht="12.75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2" ht="12.75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2" ht="12.75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2" ht="12.75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2" ht="12.75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2" ht="12.75"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3:12" ht="12.75"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3:12" ht="12.75"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3:12" ht="12.75"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3:12" ht="12.75"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3:12" ht="12.75"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3:12" ht="12.75"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3:12" ht="12.75"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3:12" ht="12.75"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3:12" ht="12.75"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3:12" ht="12.75"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3:12" ht="12.75"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3:12" ht="12.75"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3:12" ht="12.75"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3:12" ht="12.75"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3:12" ht="12.75"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3:12" ht="12.75"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3:12" ht="12.75"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3:12" ht="12.75"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3:12" ht="12.75"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3:12" ht="12.75"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3:12" ht="12.75"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3:12" ht="12.75"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3:12" ht="12.75"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3:12" ht="12.75"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3:12" ht="12.75"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3:12" ht="12.75"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3:12" ht="12.75"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3:12" ht="12.75"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3:12" ht="12.75"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3:12" ht="12.75"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3:12" ht="12.75"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3:12" ht="12.75"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3:12" ht="12.75"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3:12" ht="12.75"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3:12" ht="12.75"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3:12" ht="12.75"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3:12" ht="12.75"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3:12" ht="12.75"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3:12" ht="12.75"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3:12" ht="12.75"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3:12" ht="12.75"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3:12" ht="12.75"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3:12" ht="12.75"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3:12" ht="12.75"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3:12" ht="12.75"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3:12" ht="12.75"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3:12" ht="12.75"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3:12" ht="12.75"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3:12" ht="12.75"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3:12" ht="12.75"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3:12" ht="12.75"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3:12" ht="12.75"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3:12" ht="12.75"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3:12" ht="12.75"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3:12" ht="12.75"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3:12" ht="12.75"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3:12" ht="12.75"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3:12" ht="12.75"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3:12" ht="12.75"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3:12" ht="12.75"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3:12" ht="12.75"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3:12" ht="12.75"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3:12" ht="12.75"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3:12" ht="12.75"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3:12" ht="12.75"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3:12" ht="12.75"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3:12" ht="12.75"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3:12" ht="12.75"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3:12" ht="12.75"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3:12" ht="12.75"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3:12" ht="12.75"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3:12" ht="12.75"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3:12" ht="12.75"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3:12" ht="12.75"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3:12" ht="12.75"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3:12" ht="12.75"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3:12" ht="12.75"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3:12" ht="12.75"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3:12" ht="12.75"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3:12" ht="12.75"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3:12" ht="12.75"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3:12" ht="12.75"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3:12" ht="12.75"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3:12" ht="12.75"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3:12" ht="12.75"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3:12" ht="12.75"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3:12" ht="12.75"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3:12" ht="12.75"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3:12" ht="12.75"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3:12" ht="12.75"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3:12" ht="12.75"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3:12" ht="12.75"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3:12" ht="12.75"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3:12" ht="12.75"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3:12" ht="12.75"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3:12" ht="12.75"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3:12" ht="12.75"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3:12" ht="12.75"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3:12" ht="12.75"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3:12" ht="12.75"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3:12" ht="12.75"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3:12" ht="12.75"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3:12" ht="12.75"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3:12" ht="12.75"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3:12" ht="12.75"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3:12" ht="12.75"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3:12" ht="12.75"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3:12" ht="12.75"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3:12" ht="12.75"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3:12" ht="12.75"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3:12" ht="12.75"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3:12" ht="12.75"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3:12" ht="12.75"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3:12" ht="12.75"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3:12" ht="12.75"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3:12" ht="12.75"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3:12" ht="12.75"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3:12" ht="12.75"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3:12" ht="12.75"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3:12" ht="12.75"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3:12" ht="12.75"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3:12" ht="12.75"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3:12" ht="12.75"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3:12" ht="12.75"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3:12" ht="12.75"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3:12" ht="12.75"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3:12" ht="12.75"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3:12" ht="12.75"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3:12" ht="12.75"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3:12" ht="12.75"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3:12" ht="12.75"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3:12" ht="12.75"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3:12" ht="12.75"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3:12" ht="12.75"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3:12" ht="12.75"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3:12" ht="12.75"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3:12" ht="12.75"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3:12" ht="12.75"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3:12" ht="12.75"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3:12" ht="12.75"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3:12" ht="12.75"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3:12" ht="12.75"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3:12" ht="12.75"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3:12" ht="12.75"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3:12" ht="12.75"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3:12" ht="12.75"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3:12" ht="12.75"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3:12" ht="12.75"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3:12" ht="12.75"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3:12" ht="12.75"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3:12" ht="12.75"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3:12" ht="12.75"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3:12" ht="12.75"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3:12" ht="12.75"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3:12" ht="12.75"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3:12" ht="12.75"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3:12" ht="12.75"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3:12" ht="12.75"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3:12" ht="12.75"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3:12" ht="12.75"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3:12" ht="12.75"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3:12" ht="12.75"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3:12" ht="12.75"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3:12" ht="12.75"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3:12" ht="12.75"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3:12" ht="12.75"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3:12" ht="12.75"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3:12" ht="12.75"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3:12" ht="12.75"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3:12" ht="12.75"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3:12" ht="12.75"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3:12" ht="12.75"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3:12" ht="12.75"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3:12" ht="12.75"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3:12" ht="12.75"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3:12" ht="12.75"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3:12" ht="12.75"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3:12" ht="12.75"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3:12" ht="12.75"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3:12" ht="12.75"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3:12" ht="12.75"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3:12" ht="12.75"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3:12" ht="12.75"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3:12" ht="12.75"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3:12" ht="12.75"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3:12" ht="12.75"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3:12" ht="12.75"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3:12" ht="12.75"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3:12" ht="12.75"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3:12" ht="12.75"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3:12" ht="12.75"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3:12" ht="12.75"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3:12" ht="12.75"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3:12" ht="12.75"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3:12" ht="12.75"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3:12" ht="12.75"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3:12" ht="12.75"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3:12" ht="12.75"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3:12" ht="12.75"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3:12" ht="12.75"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3:12" ht="12.75"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3:12" ht="12.75"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3:12" ht="12.75"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3:12" ht="12.75"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3:12" ht="12.75"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3:12" ht="12.75"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3:12" ht="12.75"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3:12" ht="12.75"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3:12" ht="12.75"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3:12" ht="12.75"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3:12" ht="12.75"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3:12" ht="12.75"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3:12" ht="12.75"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3:12" ht="12.75"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3:12" ht="12.75"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3:12" ht="12.75"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3:12" ht="12.75"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3:12" ht="12.75"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3:12" ht="12.75"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3:12" ht="12.75"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3:12" ht="12.75"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3:12" ht="12.75"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3:12" ht="12.75"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3:12" ht="12.75"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3:12" ht="12.75"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3:12" ht="12.75"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3:12" ht="12.75"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3:12" ht="12.75"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3:12" ht="12.75"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3:12" ht="12.75"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3:12" ht="12.75"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3:12" ht="12.75"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3:12" ht="12.75"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3:12" ht="12.75"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3:12" ht="12.75"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3:12" ht="12.75"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3:12" ht="12.75"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3:12" ht="12.75"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3:12" ht="12.75"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3:12" ht="12.75"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3:12" ht="12.75"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3:12" ht="12.75"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3:12" ht="12.75"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3:12" ht="12.75"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3:12" ht="12.75"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3:12" ht="12.75"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3:12" ht="12.75"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3:12" ht="12.75"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3:12" ht="12.75"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3:12" ht="12.75"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3:12" ht="12.75"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3:12" ht="12.75"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3:12" ht="12.75"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3:12" ht="12.75"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3:12" ht="12.75"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3:12" ht="12.75"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3:12" ht="12.75"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3:12" ht="12.75"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3:12" ht="12.75"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3:12" ht="12.75"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3:12" ht="12.75"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3:12" ht="12.75"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3:12" ht="12.75"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3:12" ht="12.75"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3:12" ht="12.75"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3:12" ht="12.75"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3:12" ht="12.75"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3:12" ht="12.75"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3:12" ht="12.75"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3:12" ht="12.75"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3:12" ht="12.75"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3:12" ht="12.75"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3:12" ht="12.75"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3:12" ht="12.75"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3:12" ht="12.75"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3:12" ht="12.75"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3:12" ht="12.75"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3:12" ht="12.75"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3:12" ht="12.75"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3:12" ht="12.75"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3:12" ht="12.75"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3:12" ht="12.75"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3:12" ht="12.75"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3:12" ht="12.75"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3:12" ht="12.75"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3:12" ht="12.75"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3:12" ht="12.75"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3:12" ht="12.75"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3:12" ht="12.75"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3:12" ht="12.75"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3:12" ht="12.75"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3:12" ht="12.75"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3:12" ht="12.75"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3:12" ht="12.75"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3:12" ht="12.75"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3:12" ht="12.75"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3:12" ht="12.75"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3:12" ht="12.75"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3:12" ht="12.75"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3:12" ht="12.75"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3:12" ht="12.75"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3:12" ht="12.75"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3:12" ht="12.75"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3:12" ht="12.75"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3:12" ht="12.75"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3:12" ht="12.75"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3:12" ht="12.75"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3:12" ht="12.75"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3:12" ht="12.75"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3:12" ht="12.75"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3:12" ht="12.75"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3:12" ht="12.75"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3:12" ht="12.75"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3:12" ht="12.75"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3:12" ht="12.75"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3:12" ht="12.75"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3:12" ht="12.75"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3:12" ht="12.75"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3:12" ht="12.75"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3:12" ht="12.75"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3:12" ht="12.75"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3:12" ht="12.75"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3:12" ht="12.75"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3:12" ht="12.75"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3:12" ht="12.75"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3:12" ht="12.75"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3:12" ht="12.75"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3:12" ht="12.75"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3:12" ht="12.75"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3:12" ht="12.75"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3:12" ht="12.75"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3:12" ht="12.75"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3:12" ht="12.75"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3:12" ht="12.75"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3:12" ht="12.75"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3:12" ht="12.75"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3:12" ht="12.75"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3:12" ht="12.75"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3:12" ht="12.75"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3:12" ht="12.75"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3:12" ht="12.75"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3:12" ht="12.75"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3:12" ht="12.75"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3:12" ht="12.75"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3:12" ht="12.75"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3:12" ht="12.75"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3:12" ht="12.75"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3:12" ht="12.75"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3:12" ht="12.75"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3:12" ht="12.75"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3:12" ht="12.75"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3:12" ht="12.75"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3:12" ht="12.75"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3:12" ht="12.75"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3:12" ht="12.75"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3:12" ht="12.75"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3:12" ht="12.75"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3:12" ht="12.75"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3:12" ht="12.75"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3:12" ht="12.75"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3:12" ht="12.75"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3:12" ht="12.75"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3:12" ht="12.75"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3:12" ht="12.75"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3:12" ht="12.75"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3:12" ht="12.75"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3:12" ht="12.75"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3:12" ht="12.75"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3:12" ht="12.75"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3:12" ht="12.75"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3:12" ht="12.75"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3:12" ht="12.75"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3:12" ht="12.75"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3:12" ht="12.75"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3:12" ht="12.75"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3:12" ht="12.75"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3:12" ht="12.75"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3:12" ht="12.75"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3:12" ht="12.75"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3:12" ht="12.75"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3:12" ht="12.75"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3:12" ht="12.75"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3:12" ht="12.75"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3:12" ht="12.75"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3:12" ht="12.75"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3:12" ht="12.75"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3:12" ht="12.75"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3:12" ht="12.75"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3:12" ht="12.75"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3:12" ht="12.75"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3:12" ht="12.75"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3:12" ht="12.75"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3:12" ht="12.75"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3:12" ht="12.75"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3:12" ht="12.75"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3:12" ht="12.75"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3:12" ht="12.75"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3:12" ht="12.75"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3:12" ht="12.75"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3:12" ht="12.75"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3:12" ht="12.75"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3:12" ht="12.75"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3:12" ht="12.75"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3:12" ht="12.75"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3:12" ht="12.75"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3:12" ht="12.75"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3:12" ht="12.75"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3:12" ht="12.75"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3:12" ht="12.75"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3:12" ht="12.75"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3:12" ht="12.75"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3:12" ht="12.75"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3:12" ht="12.75"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3:12" ht="12.75"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3:12" ht="12.75"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3:12" ht="12.75"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3:12" ht="12.75"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3:12" ht="12.75"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3:12" ht="12.75"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3:12" ht="12.75"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3:12" ht="12.75"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3:12" ht="12.75"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3:12" ht="12.75"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3:12" ht="12.75"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3:12" ht="12.75"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3:12" ht="12.75"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3:12" ht="12.75"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3:12" ht="12.75"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3:12" ht="12.75"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3:12" ht="12.75"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3:12" ht="12.75"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3:12" ht="12.75"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3:12" ht="12.75"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3:12" ht="12.75"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3:12" ht="12.75"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3:12" ht="12.75"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3:12" ht="12.75"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3:12" ht="12.75"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3:12" ht="12.75"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3:12" ht="12.75"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3:12" ht="12.75"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3:12" ht="12.75"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3:12" ht="12.75"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3:12" ht="12.75"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3:12" ht="12.75"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3:12" ht="12.75"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3:12" ht="12.75"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3:12" ht="12.75"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3:12" ht="12.75"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3:12" ht="12.75"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3:12" ht="12.75"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3:12" ht="12.75"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3:12" ht="12.75"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3:12" ht="12.75"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3:12" ht="12.75"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3:12" ht="12.75"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3:12" ht="12.75"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3:12" ht="12.75"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3:12" ht="12.75"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3:12" ht="12.75"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3:12" ht="12.75"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3:12" ht="12.75"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3:12" ht="12.75"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3:12" ht="12.75"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3:12" ht="12.75"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3:12" ht="12.75"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3:12" ht="12.75"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3:12" ht="12.75"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3:12" ht="12.75"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3:12" ht="12.75"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3:12" ht="12.75"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3:12" ht="12.75"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3:12" ht="12.75"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3:12" ht="12.75"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3:12" ht="12.75"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3:12" ht="12.75"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3:12" ht="12.75"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3:12" ht="12.75"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3:12" ht="12.75"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3:12" ht="12.75"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3:12" ht="12.75"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3:12" ht="12.75"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3:12" ht="12.75"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3:12" ht="12.75"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3:12" ht="12.75"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3:12" ht="12.75"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3:12" ht="12.75"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3:12" ht="12.75"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3:12" ht="12.75"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3:12" ht="12.75"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3:12" ht="12.75"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3:12" ht="12.75"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3:12" ht="12.75"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3:12" ht="12.75"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3:12" ht="12.75"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3:12" ht="12.75"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3:12" ht="12.75"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3:12" ht="12.75"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3:12" ht="12.75"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3:12" ht="12.75"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3:12" ht="12.75"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3:12" ht="12.75"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3:12" ht="12.75"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3:12" ht="12.75"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3:12" ht="12.75"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3:12" ht="12.75"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3:12" ht="12.75"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3:12" ht="12.75"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3:12" ht="12.75"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3:12" ht="12.75"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3:12" ht="12.75"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3:12" ht="12.75"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3:12" ht="12.75"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3:12" ht="12.75"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3:12" ht="12.75"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3:12" ht="12.75"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3:12" ht="12.75"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3:12" ht="12.75"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3:12" ht="12.75"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3:12" ht="12.75"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3:12" ht="12.75"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3:12" ht="12.75"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3:12" ht="12.75"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3:12" ht="12.75"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3:12" ht="12.75"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3:12" ht="12.75"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3:12" ht="12.75"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3:12" ht="12.75"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3:12" ht="12.75"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3:12" ht="12.75"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3:12" ht="12.75"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3:12" ht="12.75"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3:12" ht="12.75"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3:12" ht="12.75"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3:12" ht="12.75"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3:12" ht="12.75"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3:12" ht="12.75"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3:12" ht="12.75"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3:12" ht="12.75"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3:12" ht="12.75"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3:12" ht="12.75"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3:12" ht="12.75"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3:12" ht="12.75"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3:12" ht="12.75"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3:12" ht="12.75"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3:12" ht="12.75"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3:12" ht="12.75"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3:12" ht="12.75"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3:12" ht="12.75"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3:12" ht="12.75"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3:12" ht="12.75"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3:12" ht="12.75"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3:12" ht="12.75"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3:12" ht="12.75"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3:12" ht="12.75"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3:12" ht="12.75"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3:12" ht="12.75"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3:12" ht="12.75"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3:12" ht="12.75"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3:12" ht="12.75"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3:12" ht="12.75"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3:12" ht="12.75"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3:12" ht="12.75"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3:12" ht="12.75"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3:12" ht="12.75"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3:12" ht="12.75"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3:12" ht="12.75"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3:12" ht="12.75"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3:12" ht="12.75"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3:12" ht="12.75"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3:12" ht="12.75"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3:12" ht="12.75"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3:12" ht="12.75"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3:12" ht="12.75"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3:12" ht="12.75"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3:12" ht="12.75"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3:12" ht="12.75"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3:12" ht="12.75"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3:12" ht="12.75"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3:12" ht="12.75"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3:12" ht="12.75"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3:12" ht="12.75"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3:12" ht="12.75"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3:12" ht="12.75"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3:12" ht="12.75"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3:12" ht="12.75"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3:12" ht="12.75"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3:12" ht="12.75"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3:12" ht="12.75"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3:12" ht="12.75"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3:12" ht="12.75"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3:12" ht="12.75"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3:12" ht="12.75"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3:12" ht="12.75"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3:12" ht="12.75"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3:12" ht="12.75"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3:12" ht="12.75"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3:12" ht="12.75"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3:12" ht="12.75"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3:12" ht="12.75"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3:12" ht="12.75"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3:12" ht="12.75"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3:12" ht="12.75"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3:12" ht="12.75"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3:12" ht="12.75"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3:12" ht="12.75"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3:12" ht="12.75"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3:12" ht="12.75"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3:12" ht="12.75"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3:12" ht="12.75"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3:12" ht="12.75"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3:12" ht="12.75"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3:12" ht="12.75"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3:12" ht="12.75"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3:12" ht="12.75"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3:12" ht="12.75"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3:12" ht="12.75"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3:12" ht="12.75"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3:12" ht="12.75"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3:12" ht="12.75"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3:12" ht="12.75"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3:12" ht="12.75"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3:12" ht="12.75"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3:12" ht="12.75"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3:12" ht="12.75"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3:12" ht="12.75"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3:12" ht="12.75"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3:12" ht="12.75"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3:12" ht="12.75"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3:12" ht="12.75"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3:12" ht="12.75"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3:12" ht="12.75"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3:12" ht="12.75"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3:12" ht="12.75"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3:12" ht="12.75"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3:12" ht="12.75"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3:12" ht="12.75"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3:12" ht="12.75"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3:12" ht="12.75"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3:12" ht="12.75"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3:12" ht="12.75"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3:12" ht="12.75"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3:12" ht="12.75"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3:12" ht="12.75"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3:12" ht="12.75"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3:12" ht="12.75"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3:12" ht="12.75"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3:12" ht="12.75"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3:12" ht="12.75"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3:12" ht="12.75"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3:12" ht="12.75"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3:12" ht="12.75"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3:12" ht="12.75"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3:12" ht="12.75"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3:12" ht="12.75"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3:12" ht="12.75"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3:12" ht="12.75"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3:12" ht="12.75"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3:12" ht="12.75"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3:12" ht="12.75"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3:12" ht="12.75"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3:12" ht="12.75"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3:12" ht="12.75"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3:12" ht="12.75"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3:12" ht="12.75"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3:12" ht="12.75"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3:12" ht="12.75"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3:12" ht="12.75"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3:12" ht="12.75"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3:12" ht="12.75"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3:12" ht="12.75"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3:12" ht="12.75"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3:12" ht="12.75"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3:12" ht="12.75"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3:12" ht="12.75"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3:12" ht="12.75"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3:12" ht="12.75"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3:12" ht="12.75"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3:12" ht="12.75"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3:12" ht="12.75"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3:12" ht="12.75"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3:12" ht="12.75"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3:12" ht="12.75"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3:12" ht="12.75"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3:12" ht="12.75"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3:12" ht="12.75"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3:12" ht="12.75"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3:12" ht="12.75"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3:12" ht="12.75"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3:12" ht="12.75"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3:12" ht="12.75"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3:12" ht="12.75"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3:12" ht="12.75"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3:12" ht="12.75"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3:12" ht="12.75"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3:12" ht="12.75"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3:12" ht="12.75"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3:12" ht="12.75"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3:12" ht="12.75"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3:12" ht="12.75"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3:12" ht="12.75"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3:12" ht="12.75"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3:12" ht="12.75"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3:12" ht="12.75"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3:12" ht="12.75"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3:12" ht="12.75"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3:12" ht="12.75"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3:12" ht="12.75"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3:12" ht="12.75"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3:12" ht="12.75"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3:12" ht="12.75"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3:12" ht="12.75"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3:12" ht="12.75"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3:12" ht="12.75"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3:12" ht="12.75"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3:12" ht="12.75"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3:12" ht="12.75"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3:12" ht="12.75"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3:12" ht="12.75"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3:12" ht="12.75"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3:12" ht="12.75"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3:12" ht="12.75"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3:12" ht="12.75"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3:12" ht="12.75"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3:12" ht="12.75"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3:12" ht="12.75"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3:12" ht="12.75"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3:12" ht="12.75"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3:12" ht="12.75"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3:12" ht="12.75"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3:12" ht="12.75"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3:12" ht="12.75"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3:12" ht="12.75"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3:12" ht="12.75"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3:12" ht="12.75"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3:12" ht="12.75"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3:12" ht="12.75"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3:12" ht="12.75"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3:12" ht="12.75"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3:12" ht="12.75"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3:12" ht="12.75"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3:12" ht="12.75"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3:12" ht="12.75"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3:12" ht="12.75"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3:12" ht="12.75"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3:12" ht="12.75"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3:12" ht="12.75"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3:12" ht="12.75"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3:12" ht="12.75"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3:12" ht="12.75"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3:12" ht="12.75"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3:12" ht="12.75"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3:12" ht="12.75"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3:12" ht="12.75"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3:12" ht="12.75"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3:12" ht="12.75"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3:12" ht="12.75"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3:12" ht="12.75"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3:12" ht="12.75"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3:12" ht="12.75"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3:12" ht="12.75"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3:12" ht="12.75"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3:12" ht="12.75"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3:12" ht="12.75"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3:12" ht="12.75"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3:12" ht="12.75"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3:12" ht="12.75"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3:12" ht="12.75"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3:12" ht="12.75"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3:12" ht="12.75"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3:12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3:12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3:12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3:12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3:12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3:12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3:12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3:12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3:12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3:12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3:12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3:12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3:12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3:12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3:12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3:12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3:12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3:12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3:12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3:12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3:12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3:12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3:12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3:12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3:12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3:12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3:12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3:12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3:12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3:12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3:12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3:12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3:12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3:12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3:12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3:12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3:12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3:12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3:12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3:12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3:12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3:12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3:12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3:12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3:12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3:12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3:12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3:12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3:12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3:12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3:12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3:12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3:12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3:12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3:12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3:12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3:12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3:12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3:12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3:12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3:12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3:12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3:12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3:12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3:12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3:12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3:12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3:12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3:12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3:12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3:12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3:12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3:12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3:12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3:12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3:12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3:12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3:12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3:12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3:12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3:12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3:12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3:12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3:12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3:12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3:12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3:12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3:12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3:12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3:12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3:12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3:12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3:12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3:12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3:12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3:12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3:12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3:12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3:12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3:12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3:12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3:12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3:12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3:12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3:12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3:12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3:12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3:12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3:12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3:12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3:12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3:12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3:12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3:12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3:12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3:12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3:12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3:12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3:12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3:12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3:12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3:12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3:12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3:12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3:12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3:12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3:12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3:12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3:12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3:12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3:12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3:12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3:12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3:12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3:12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3:12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3:12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3:12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3:12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3:12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3:12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3:12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3:12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3:12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3:12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3:12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3:12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3:12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3:12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3:12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3:12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3:12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3:12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3:12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3:12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3:12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3:12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3:12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3:12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3:12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3:12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3:12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3:12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3:12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3:12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3:12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3:12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3:12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3:12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3:12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3:12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3:12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3:12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3:12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3:12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3:12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3:12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3:12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3:12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3:12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3:12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3:12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3:12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3:12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3:12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3:12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3:12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3:12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3:12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3:12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3:12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3:12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3:12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3:12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3:12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3:12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3:12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3:12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3:12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3:12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3:12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3:12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3:12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3:12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3:12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3:12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3:12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3:12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3:12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3:12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3:12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3:12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3:12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3:12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3:12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3:12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3:12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3:12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3:12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3:12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3:12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3:12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3:12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3:12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3:12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3:12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3:12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3:12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3:12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3:12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3:12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3:12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3:12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3:12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3:12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3:12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3:12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3:12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3:12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3:12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3:12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3:12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3:12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3:12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3:12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3:12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3:12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3:12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3:12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3:12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3:12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3:12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3:12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3:12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3:12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3:12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3:12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3:12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3:12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3:12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3:12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3:12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3:12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3:12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3:12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3:12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3:12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3:12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3:12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3:12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3:12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3:12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3:12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3:12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3:12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3:12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3:12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3:12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3:12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3:12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3:12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3:12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3:12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3:12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3:12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3:12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3:12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3:12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3:12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3:12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3:12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3:12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3:12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3:12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3:12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3:12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3:12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3:12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3:12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3:12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3:12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3:12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3:12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3:12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3:12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3:12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3:12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3:12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3:12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3:12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3:12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3:12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3:12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3:12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3:12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3:12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3:12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3:12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3:12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3:12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3:12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3:12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3:12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3:12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3:12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3:12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3:12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3:12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3:12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3:12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3:12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3:12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3:12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3:12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3:12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3:12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3:12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3:12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3:12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3:12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3:12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3:12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3:12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3:12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3:12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3:12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3:12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3:12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3:12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3:12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3:12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3:12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3:12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3:12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3:12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3:12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3:12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3:12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3:12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3:12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3:12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3:12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3:12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3:12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3:12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3:12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3:12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3:12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3:12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3:12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3:12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3:12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3:12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3:12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3:12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3:12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3:12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3:12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3:12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3:12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3:12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3:12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3:12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3:12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3:12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3:12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3:12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3:12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3:12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3:12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3:12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3:12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3:12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3:12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3:12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3:12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3:12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3:12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3:12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3:12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3:12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3:12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3:12" ht="12.75"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3:12" ht="12.75"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3:12" ht="12.75"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3:12" ht="12.75"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3:12" ht="12.75"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3:12" ht="12.75"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3:12" ht="12.75"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3:12" ht="12.75"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3:12" ht="12.75"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3:12" ht="12.75"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3:12" ht="12.75"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3:12" ht="12.75"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3:12" ht="12.75"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3:12" ht="12.75"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3:12" ht="12.75"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3:12" ht="12.75"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3:12" ht="12.75"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3:12" ht="12.75"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3:12" ht="12.75"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3:12" ht="12.75"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3:12" ht="12.75"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3:12" ht="12.75"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3:12" ht="12.75"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3:12" ht="12.75"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3:12" ht="12.75"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3:12" ht="12.75"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3:12" ht="12.75"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3:12" ht="12.75"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3:12" ht="12.75"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3:12" ht="12.75"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3:12" ht="12.75"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3:12" ht="12.75"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3:12" ht="12.75"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3:12" ht="12.75"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3:12" ht="12.75"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3:12" ht="12.75"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3:12" ht="12.75"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3:12" ht="12.75"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3:12" ht="12.75"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3:12" ht="12.75"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3:12" ht="12.75"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3:12" ht="12.75"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3:12" ht="12.75"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3:12" ht="12.75"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3:12" ht="12.75"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3:12" ht="12.75"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3:12" ht="12.75"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3:12" ht="12.75"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3:12" ht="12.75"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3:12" ht="12.75"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3:12" ht="12.75"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3:12" ht="12.75"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3:12" ht="12.75"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3:12" ht="12.75"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3:12" ht="12.75"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3:12" ht="12.75"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3:12" ht="12.75"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3:12" ht="12.75"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3:12" ht="12.75"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3:12" ht="12.75"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3:12" ht="12.75"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3:12" ht="12.75"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3:12" ht="12.75"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3:12" ht="12.75"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3:12" ht="12.75"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3:12" ht="12.75"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3:12" ht="12.75"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3:12" ht="12.75"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3:12" ht="12.75"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3:12" ht="12.75"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3:12" ht="12.75"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3:12" ht="12.75"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3:12" ht="12.75"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3:12" ht="12.75"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3:12" ht="12.75"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3:12" ht="12.75"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3:12" ht="12.75"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3:12" ht="12.75"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3:12" ht="12.75"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3:12" ht="12.75"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3:12" ht="12.75"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3:12" ht="12.75"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3:12" ht="12.75"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3:12" ht="12.75"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3:12" ht="12.75"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3:12" ht="12.75"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3:12" ht="12.75"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3:12" ht="12.75"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3:12" ht="12.75"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3:12" ht="12.75"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3:12" ht="12.75"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3:12" ht="12.75"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3:12" ht="12.75"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3:12" ht="12.75"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3:12" ht="12.75"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3:12" ht="12.75"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3:12" ht="12.75"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3:12" ht="12.75"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3:12" ht="12.75"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3:12" ht="12.75"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3:12" ht="12.75"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3:12" ht="12.75"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3:12" ht="12.75"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3:12" ht="12.75"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3:12" ht="12.75"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3:12" ht="12.75"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3:12" ht="12.75"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3:12" ht="12.75"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3:12" ht="12.75"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3:12" ht="12.75"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3:12" ht="12.75"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3:12" ht="12.75"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3:12" ht="12.75"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3:12" ht="12.75"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3:12" ht="12.75"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3:12" ht="12.75"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3:12" ht="12.75"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3:12" ht="12.75"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3:12" ht="12.75"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3:12" ht="12.75"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3:12" ht="12.75"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3:12" ht="12.75"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3:12" ht="12.75"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3:12" ht="12.75"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3:12" ht="12.75"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3:12" ht="12.75"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3:12" ht="12.75"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3:12" ht="12.75"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3:12" ht="12.75"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3:12" ht="12.75"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3:12" ht="12.75"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3:12" ht="12.75"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3:12" ht="12.75"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3:12" ht="12.75"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3:12" ht="12.75"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3:12" ht="12.75"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3:12" ht="12.75"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3:12" ht="12.75"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3:12" ht="12.75"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3:12" ht="12.75"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3:12" ht="12.75"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3:12" ht="12.75"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3:12" ht="12.75"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3:12" ht="12.75"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3:12" ht="12.75"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3:12" ht="12.75"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3:12" ht="12.75"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3:12" ht="12.75"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3:12" ht="12.75"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3:12" ht="12.75"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3:12" ht="12.75"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3:12" ht="12.75"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3:12" ht="12.75"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3:12" ht="12.75"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3:12" ht="12.75"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3:12" ht="12.75"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3:12" ht="12.75"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3:12" ht="12.75"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3:12" ht="12.75"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3:12" ht="12.75"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3:12" ht="12.75"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3:12" ht="12.75"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3:12" ht="12.75"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3:12" ht="12.75"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3:12" ht="12.75"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3:12" ht="12.75"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3:12" ht="12.75"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3:12" ht="12.75"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3:12" ht="12.75"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3:12" ht="12.75"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3:12" ht="12.75"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3:12" ht="12.75"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3:12" ht="12.75"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3:12" ht="12.75"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3:12" ht="12.75"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3:12" ht="12.75"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3:12" ht="12.75"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3:12" ht="12.75"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3:12" ht="12.75"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3:12" ht="12.75"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3:12" ht="12.75"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3:12" ht="12.75"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3:12" ht="12.75"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3:12" ht="12.75"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3:12" ht="12.75"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3:12" ht="12.75"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3:12" ht="12.75"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3:12" ht="12.75"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3:12" ht="12.75"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3:12" ht="12.75"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3:12" ht="12.75"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3:12" ht="12.75"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3:12" ht="12.75"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3:12" ht="12.75"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3:12" ht="12.75"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3:12" ht="12.75"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3:12" ht="12.75"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3:12" ht="12.75"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3:12" ht="12.75"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3:12" ht="12.75"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3:12" ht="12.75"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3:12" ht="12.75"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3:12" ht="12.75"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3:12" ht="12.75"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3:12" ht="12.75"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3:12" ht="12.75"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3:12" ht="12.75"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3:12" ht="12.75"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3:12" ht="12.75"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3:12" ht="12.75"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3:12" ht="12.75"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3:12" ht="12.75"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3:12" ht="12.75"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3:12" ht="12.75"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3:12" ht="12.75"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3:12" ht="12.75"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3:12" ht="12.75"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3:12" ht="12.75"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3:12" ht="12.75"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3:12" ht="12.75"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3:12" ht="12.75"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3:12" ht="12.75"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3:12" ht="12.75"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3:12" ht="12.75"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3:12" ht="12.75"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3:12" ht="12.75"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3:12" ht="12.75"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3:12" ht="12.75"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3:12" ht="12.75"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3:12" ht="12.75"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3:12" ht="12.75"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3:12" ht="12.75"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3:12" ht="12.75"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3:12" ht="12.75"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3:12" ht="12.75"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3:12" ht="12.75"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3:12" ht="12.75"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3:12" ht="12.75"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3:12" ht="12.75"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3:12" ht="12.75"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3:12" ht="12.75"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3:12" ht="12.75"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3:12" ht="12.75"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3:12" ht="12.75"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3:12" ht="12.75"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3:12" ht="12.75"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3:12" ht="12.75"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3:12" ht="12.75"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3:12" ht="12.75"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3:12" ht="12.75"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3:12" ht="12.75"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3:12" ht="12.75"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3:12" ht="12.75"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3:12" ht="12.75"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3:12" ht="12.75"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3:12" ht="12.75"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3:12" ht="12.75"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3:12" ht="12.75"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3:12" ht="12.75"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3:12" ht="12.75"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3:12" ht="12.75"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3:12" ht="12.75"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3:12" ht="12.75"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3:12" ht="12.75"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3:12" ht="12.75"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3:12" ht="12.75"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3:12" ht="12.75"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3:12" ht="12.75"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3:12" ht="12.75"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3:12" ht="12.75"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3:12" ht="12.75"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3:12" ht="12.75"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3:12" ht="12.75"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3:12" ht="12.75"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3:12" ht="12.75"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3:12" ht="12.75"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3:12" ht="12.75"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3:12" ht="12.75"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3:12" ht="12.75"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3:12" ht="12.75"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3:12" ht="12.75"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3:12" ht="12.75"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3:12" ht="12.75"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3:12" ht="12.75"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3:12" ht="12.75"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3:12" ht="12.75"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3:12" ht="12.75"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3:12" ht="12.75"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3:12" ht="12.75"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3:12" ht="12.75"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3:12" ht="12.75"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3:12" ht="12.75"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3:12" ht="12.75"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3:12" ht="12.75"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3:12" ht="12.75"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3:12" ht="12.75"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3:12" ht="12.75"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3:12" ht="12.75"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3:12" ht="12.75"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3:12" ht="12.75"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3:12" ht="12.75"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3:12" ht="12.75"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3:12" ht="12.75"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3:12" ht="12.75"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3:12" ht="12.75"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3:12" ht="12.75"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3:12" ht="12.75"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3:12" ht="12.75"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3:12" ht="12.75"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3:12" ht="12.75"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3:12" ht="12.75"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3:12" ht="12.75"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3:12" ht="12.75"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3:12" ht="12.75"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3:12" ht="12.75"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3:12" ht="12.75"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3:12" ht="12.75"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3:12" ht="12.75"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3:12" ht="12.75"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3:12" ht="12.75"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3:12" ht="12.75"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3:12" ht="12.75"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3:12" ht="12.75"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3:12" ht="12.75"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3:12" ht="12.75"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3:12" ht="12.75"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3:12" ht="12.75"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3:12" ht="12.75"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3:12" ht="12.75"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3:12" ht="12.75"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3:12" ht="12.75"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3:12" ht="12.75"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3:12" ht="12.75"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3:12" ht="12.75"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3:12" ht="12.75"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3:12" ht="12.75"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</sheetData>
  <sheetProtection/>
  <mergeCells count="7">
    <mergeCell ref="B70:L70"/>
    <mergeCell ref="N48:P48"/>
    <mergeCell ref="R48:U48"/>
    <mergeCell ref="P6:R6"/>
    <mergeCell ref="S6:U6"/>
    <mergeCell ref="N21:T21"/>
    <mergeCell ref="N36:T36"/>
  </mergeCells>
  <dataValidations count="1">
    <dataValidation type="whole" operator="greaterThanOrEqual" allowBlank="1" showInputMessage="1" showErrorMessage="1" sqref="U22:U29">
      <formula1>5000</formula1>
    </dataValidation>
  </dataValidations>
  <printOptions/>
  <pageMargins left="0" right="0" top="1" bottom="1" header="0.5" footer="0.5"/>
  <pageSetup horizontalDpi="600" verticalDpi="600" orientation="portrait" scale="5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Detroit Mercy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 A.Matlas</dc:creator>
  <cp:keywords/>
  <dc:description/>
  <cp:lastModifiedBy>13135</cp:lastModifiedBy>
  <cp:lastPrinted>2012-07-17T17:11:51Z</cp:lastPrinted>
  <dcterms:created xsi:type="dcterms:W3CDTF">1999-09-10T20:11:30Z</dcterms:created>
  <dcterms:modified xsi:type="dcterms:W3CDTF">2021-06-10T23:23:45Z</dcterms:modified>
  <cp:category/>
  <cp:version/>
  <cp:contentType/>
  <cp:contentStatus/>
</cp:coreProperties>
</file>